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D:\Escritorio\CNA\2019\ESTADÍSTICAS\ESTADÍSTICAS\TILAPIA\2019\JULIO\"/>
    </mc:Choice>
  </mc:AlternateContent>
  <xr:revisionPtr revIDLastSave="0" documentId="13_ncr:1_{675FB7FE-B56E-4C93-980D-9CEB331A35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SUMEN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04" i="2" l="1"/>
  <c r="W103" i="2" l="1"/>
  <c r="W102" i="2" l="1"/>
  <c r="W101" i="2" l="1"/>
  <c r="W100" i="2" l="1"/>
  <c r="W99" i="2" l="1"/>
  <c r="AM40" i="2" l="1"/>
  <c r="W113" i="2"/>
  <c r="X113" i="2"/>
  <c r="AM72" i="2"/>
  <c r="W98" i="2"/>
  <c r="W97" i="2" l="1"/>
  <c r="W96" i="2" l="1"/>
  <c r="W94" i="2" l="1"/>
  <c r="W95" i="2"/>
  <c r="W93" i="2" l="1"/>
  <c r="X112" i="2" l="1"/>
  <c r="W112" i="2"/>
  <c r="W92" i="2"/>
  <c r="W91" i="2" l="1"/>
  <c r="W90" i="2" l="1"/>
  <c r="W89" i="2" l="1"/>
  <c r="W88" i="2" l="1"/>
  <c r="AM39" i="2"/>
  <c r="W87" i="2" l="1"/>
  <c r="AM71" i="2" l="1"/>
  <c r="AN39" i="2" s="1"/>
  <c r="AM69" i="2"/>
  <c r="W86" i="2" l="1"/>
  <c r="W85" i="2" l="1"/>
  <c r="W84" i="2" l="1"/>
  <c r="X110" i="2" l="1"/>
  <c r="X111" i="2"/>
  <c r="W110" i="2"/>
  <c r="W111" i="2"/>
  <c r="W83" i="2" l="1"/>
  <c r="W82" i="2" l="1"/>
  <c r="W81" i="2" l="1"/>
  <c r="W80" i="2" l="1"/>
  <c r="W79" i="2" l="1"/>
  <c r="W78" i="2"/>
  <c r="W73" i="2" l="1"/>
  <c r="W74" i="2"/>
  <c r="W75" i="2"/>
  <c r="W76" i="2"/>
  <c r="W77" i="2"/>
  <c r="AM70" i="2"/>
  <c r="AM38" i="2"/>
  <c r="W72" i="2"/>
  <c r="W71" i="2"/>
  <c r="W70" i="2"/>
  <c r="W69" i="2"/>
  <c r="W68" i="2"/>
  <c r="W67" i="2"/>
  <c r="V66" i="2"/>
  <c r="U66" i="2"/>
  <c r="W65" i="2"/>
  <c r="AM37" i="2"/>
  <c r="W64" i="2"/>
  <c r="V63" i="2"/>
  <c r="U63" i="2"/>
  <c r="V62" i="2"/>
  <c r="U62" i="2"/>
  <c r="W61" i="2"/>
  <c r="W60" i="2"/>
  <c r="W58" i="2"/>
  <c r="W59" i="2"/>
  <c r="W57" i="2"/>
  <c r="W56" i="2"/>
  <c r="W55" i="2"/>
  <c r="W54" i="2"/>
  <c r="W53" i="2"/>
  <c r="W52" i="2"/>
  <c r="V51" i="2"/>
  <c r="U51" i="2"/>
  <c r="AM36" i="2"/>
  <c r="AM68" i="2"/>
  <c r="W50" i="2"/>
  <c r="AM64" i="2"/>
  <c r="AM65" i="2"/>
  <c r="AM66" i="2"/>
  <c r="AM67" i="2"/>
  <c r="V49" i="2"/>
  <c r="U49" i="2"/>
  <c r="W48" i="2"/>
  <c r="V47" i="2"/>
  <c r="U47" i="2"/>
  <c r="AM35" i="2"/>
  <c r="AM3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N22" i="2" s="1"/>
  <c r="AM21" i="2"/>
  <c r="AN21" i="2" s="1"/>
  <c r="AM20" i="2"/>
  <c r="AM19" i="2"/>
  <c r="AM18" i="2"/>
  <c r="AM17" i="2"/>
  <c r="AM16" i="2"/>
  <c r="AM15" i="2"/>
  <c r="AM14" i="2"/>
  <c r="AN14" i="2" s="1"/>
  <c r="AN18" i="2" l="1"/>
  <c r="AN26" i="2"/>
  <c r="AN19" i="2"/>
  <c r="AN16" i="2"/>
  <c r="AN33" i="2"/>
  <c r="AN38" i="2"/>
  <c r="AN37" i="2"/>
  <c r="W49" i="2"/>
  <c r="AN32" i="2"/>
  <c r="W51" i="2"/>
  <c r="W62" i="2"/>
  <c r="W66" i="2"/>
  <c r="W47" i="2"/>
  <c r="AN17" i="2"/>
  <c r="AN23" i="2"/>
  <c r="AN31" i="2"/>
  <c r="AN27" i="2"/>
  <c r="AN15" i="2"/>
  <c r="W63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<sst xmlns="http://schemas.openxmlformats.org/spreadsheetml/2006/main" count="48" uniqueCount="32">
  <si>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</si>
  <si>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</si>
  <si>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</si>
  <si>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</si>
  <si>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</si>
  <si>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</si>
  <si>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</si>
  <si>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</si>
  <si>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</si>
  <si>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</si>
  <si>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</si>
  <si>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</si>
  <si>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</si>
  <si>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</si>
  <si>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</si>
  <si>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</si>
  <si>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</si>
  <si>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</si>
  <si>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</si>
  <si>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</si>
  <si>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</si>
  <si>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</si>
  <si>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</si>
  <si>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</si>
  <si>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</si>
  <si>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</si>
  <si>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</si>
  <si>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</si>
  <si>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</si>
  <si>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(2012 - 2019)</t>
  </si>
  <si>
    <t>JULIO</t>
  </si>
  <si>
    <t>Análisis de las Exportaciones de TILAPIA a ESTADOS UNIDOS DE AMÉRICA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</si>
</sst>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7" fillId="3" borderId="16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121">
    <xf numFmtId="0" fontId="0" fillId="0" borderId="0" xfId="0"/>
    <xf numFmtId="0" fontId="10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7" fontId="10" fillId="0" borderId="0" xfId="3" applyNumberFormat="1" applyFont="1" applyAlignment="1">
      <alignment vertical="center"/>
    </xf>
    <xf numFmtId="21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3" applyNumberFormat="1" applyFont="1"/>
    <xf numFmtId="3" fontId="10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readingOrder="1"/>
    </xf>
    <xf numFmtId="0" fontId="18" fillId="0" borderId="0" xfId="3" applyFont="1"/>
    <xf numFmtId="3" fontId="19" fillId="0" borderId="0" xfId="0" applyNumberFormat="1" applyFont="1" applyFill="1" applyBorder="1"/>
    <xf numFmtId="0" fontId="17" fillId="0" borderId="0" xfId="9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0" fontId="18" fillId="0" borderId="0" xfId="3" applyFont="1" applyFill="1"/>
    <xf numFmtId="4" fontId="18" fillId="0" borderId="0" xfId="3" applyNumberFormat="1" applyFont="1" applyFill="1"/>
    <xf numFmtId="3" fontId="18" fillId="0" borderId="0" xfId="3" applyNumberFormat="1" applyFont="1"/>
    <xf numFmtId="0" fontId="9" fillId="0" borderId="0" xfId="3" applyFont="1" applyFill="1"/>
    <xf numFmtId="0" fontId="18" fillId="0" borderId="0" xfId="3" applyFont="1" applyFill="1" applyBorder="1"/>
    <xf numFmtId="0" fontId="18" fillId="0" borderId="0" xfId="3" applyFont="1" applyBorder="1"/>
    <xf numFmtId="3" fontId="18" fillId="0" borderId="0" xfId="3" applyNumberFormat="1" applyFont="1" applyBorder="1"/>
    <xf numFmtId="3" fontId="19" fillId="0" borderId="0" xfId="9" applyNumberFormat="1" applyFont="1" applyFill="1" applyBorder="1" applyAlignment="1">
      <alignment horizontal="right"/>
    </xf>
    <xf numFmtId="0" fontId="8" fillId="4" borderId="17" xfId="3" applyFont="1" applyFill="1" applyBorder="1" applyAlignment="1">
      <alignment horizontal="center" vertical="center"/>
    </xf>
    <xf numFmtId="0" fontId="17" fillId="0" borderId="4" xfId="9" applyFont="1" applyFill="1" applyBorder="1" applyAlignment="1">
      <alignment horizontal="center"/>
    </xf>
    <xf numFmtId="0" fontId="17" fillId="0" borderId="4" xfId="9" applyNumberFormat="1" applyFont="1" applyFill="1" applyBorder="1" applyAlignment="1">
      <alignment horizontal="center"/>
    </xf>
    <xf numFmtId="0" fontId="17" fillId="0" borderId="8" xfId="9" applyNumberFormat="1" applyFont="1" applyFill="1" applyBorder="1" applyAlignment="1">
      <alignment horizontal="center"/>
    </xf>
    <xf numFmtId="0" fontId="17" fillId="0" borderId="3" xfId="9" applyFont="1" applyFill="1" applyBorder="1" applyAlignment="1">
      <alignment horizontal="center"/>
    </xf>
    <xf numFmtId="1" fontId="18" fillId="0" borderId="3" xfId="3" applyNumberFormat="1" applyFont="1" applyFill="1" applyBorder="1" applyAlignment="1">
      <alignment horizontal="center" vertical="center"/>
    </xf>
    <xf numFmtId="1" fontId="18" fillId="0" borderId="4" xfId="3" applyNumberFormat="1" applyFont="1" applyFill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168" fontId="19" fillId="2" borderId="5" xfId="9" applyNumberFormat="1" applyFont="1" applyFill="1" applyBorder="1" applyAlignment="1">
      <alignment horizontal="center"/>
    </xf>
    <xf numFmtId="168" fontId="19" fillId="2" borderId="6" xfId="9" applyNumberFormat="1" applyFont="1" applyFill="1" applyBorder="1" applyAlignment="1">
      <alignment horizontal="center"/>
    </xf>
    <xf numFmtId="168" fontId="18" fillId="0" borderId="9" xfId="15" applyNumberFormat="1" applyFont="1" applyBorder="1" applyAlignment="1">
      <alignment horizontal="center"/>
    </xf>
    <xf numFmtId="0" fontId="8" fillId="4" borderId="2" xfId="3" applyFont="1" applyFill="1" applyBorder="1" applyAlignment="1">
      <alignment horizontal="center" vertical="center" wrapText="1"/>
    </xf>
    <xf numFmtId="168" fontId="18" fillId="0" borderId="0" xfId="3" applyNumberFormat="1" applyFont="1"/>
    <xf numFmtId="9" fontId="9" fillId="0" borderId="6" xfId="3" applyNumberFormat="1" applyFont="1" applyBorder="1" applyAlignment="1">
      <alignment horizontal="center"/>
    </xf>
    <xf numFmtId="9" fontId="9" fillId="0" borderId="6" xfId="12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 horizontal="center"/>
    </xf>
    <xf numFmtId="168" fontId="17" fillId="0" borderId="3" xfId="0" applyNumberFormat="1" applyFont="1" applyFill="1" applyBorder="1" applyAlignment="1">
      <alignment horizontal="center"/>
    </xf>
    <xf numFmtId="168" fontId="17" fillId="0" borderId="4" xfId="0" applyNumberFormat="1" applyFont="1" applyFill="1" applyBorder="1" applyAlignment="1">
      <alignment horizontal="center"/>
    </xf>
    <xf numFmtId="168" fontId="17" fillId="0" borderId="4" xfId="9" applyNumberFormat="1" applyFont="1" applyFill="1" applyBorder="1" applyAlignment="1">
      <alignment horizontal="center"/>
    </xf>
    <xf numFmtId="168" fontId="19" fillId="0" borderId="6" xfId="0" applyNumberFormat="1" applyFont="1" applyFill="1" applyBorder="1" applyAlignment="1">
      <alignment horizontal="center"/>
    </xf>
    <xf numFmtId="168" fontId="19" fillId="2" borderId="6" xfId="8" applyNumberFormat="1" applyFont="1" applyFill="1" applyBorder="1" applyAlignment="1">
      <alignment horizontal="center"/>
    </xf>
    <xf numFmtId="168" fontId="18" fillId="0" borderId="9" xfId="3" applyNumberFormat="1" applyFont="1" applyBorder="1" applyAlignment="1">
      <alignment horizontal="center"/>
    </xf>
    <xf numFmtId="168" fontId="17" fillId="0" borderId="8" xfId="9" applyNumberFormat="1" applyFont="1" applyFill="1" applyBorder="1" applyAlignment="1">
      <alignment horizontal="center"/>
    </xf>
    <xf numFmtId="168" fontId="19" fillId="0" borderId="6" xfId="9" applyNumberFormat="1" applyFont="1" applyFill="1" applyBorder="1" applyAlignment="1">
      <alignment horizontal="center"/>
    </xf>
    <xf numFmtId="169" fontId="18" fillId="0" borderId="6" xfId="3" applyNumberFormat="1" applyFont="1" applyFill="1" applyBorder="1" applyAlignment="1">
      <alignment horizontal="center" vertical="center"/>
    </xf>
    <xf numFmtId="168" fontId="19" fillId="2" borderId="6" xfId="10" applyNumberFormat="1" applyFont="1" applyFill="1" applyBorder="1" applyAlignment="1">
      <alignment horizontal="center"/>
    </xf>
    <xf numFmtId="168" fontId="18" fillId="0" borderId="6" xfId="3" applyNumberFormat="1" applyFont="1" applyBorder="1" applyAlignment="1">
      <alignment horizontal="center"/>
    </xf>
    <xf numFmtId="168" fontId="21" fillId="2" borderId="6" xfId="8" applyNumberFormat="1" applyFont="1" applyFill="1" applyBorder="1" applyAlignment="1">
      <alignment horizontal="center"/>
    </xf>
    <xf numFmtId="169" fontId="18" fillId="0" borderId="9" xfId="3" applyNumberFormat="1" applyFont="1" applyFill="1" applyBorder="1" applyAlignment="1">
      <alignment horizontal="center" vertical="center"/>
    </xf>
    <xf numFmtId="17" fontId="18" fillId="0" borderId="4" xfId="3" applyNumberFormat="1" applyFont="1" applyFill="1" applyBorder="1" applyAlignment="1">
      <alignment horizontal="center" vertical="center"/>
    </xf>
    <xf numFmtId="17" fontId="18" fillId="0" borderId="8" xfId="3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3" fontId="17" fillId="0" borderId="9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8" fontId="18" fillId="0" borderId="6" xfId="15" applyNumberFormat="1" applyFont="1" applyBorder="1" applyAlignment="1">
      <alignment horizontal="center"/>
    </xf>
    <xf numFmtId="0" fontId="18" fillId="0" borderId="9" xfId="3" applyFont="1" applyBorder="1"/>
    <xf numFmtId="3" fontId="21" fillId="0" borderId="6" xfId="0" applyNumberFormat="1" applyFont="1" applyFill="1" applyBorder="1" applyAlignment="1">
      <alignment horizontal="center"/>
    </xf>
    <xf numFmtId="9" fontId="1" fillId="0" borderId="5" xfId="3" applyNumberFormat="1" applyFont="1" applyBorder="1" applyAlignment="1">
      <alignment horizontal="center"/>
    </xf>
    <xf numFmtId="9" fontId="19" fillId="0" borderId="5" xfId="12" applyNumberFormat="1" applyFont="1" applyFill="1" applyBorder="1" applyAlignment="1">
      <alignment horizontal="center"/>
    </xf>
    <xf numFmtId="168" fontId="19" fillId="2" borderId="22" xfId="9" applyNumberFormat="1" applyFont="1" applyFill="1" applyBorder="1" applyAlignment="1">
      <alignment horizontal="center"/>
    </xf>
    <xf numFmtId="168" fontId="19" fillId="2" borderId="23" xfId="9" applyNumberFormat="1" applyFont="1" applyFill="1" applyBorder="1" applyAlignment="1">
      <alignment horizontal="center"/>
    </xf>
    <xf numFmtId="168" fontId="19" fillId="2" borderId="23" xfId="8" applyNumberFormat="1" applyFont="1" applyFill="1" applyBorder="1" applyAlignment="1">
      <alignment horizontal="center"/>
    </xf>
    <xf numFmtId="168" fontId="19" fillId="0" borderId="23" xfId="0" applyNumberFormat="1" applyFont="1" applyFill="1" applyBorder="1" applyAlignment="1">
      <alignment horizontal="center"/>
    </xf>
    <xf numFmtId="168" fontId="18" fillId="0" borderId="23" xfId="3" applyNumberFormat="1" applyFont="1" applyBorder="1" applyAlignment="1">
      <alignment horizontal="center"/>
    </xf>
    <xf numFmtId="0" fontId="18" fillId="0" borderId="24" xfId="3" applyFont="1" applyBorder="1"/>
    <xf numFmtId="168" fontId="19" fillId="2" borderId="3" xfId="9" applyNumberFormat="1" applyFont="1" applyFill="1" applyBorder="1" applyAlignment="1">
      <alignment horizontal="center"/>
    </xf>
    <xf numFmtId="168" fontId="19" fillId="2" borderId="4" xfId="9" applyNumberFormat="1" applyFont="1" applyFill="1" applyBorder="1" applyAlignment="1">
      <alignment horizontal="center"/>
    </xf>
    <xf numFmtId="168" fontId="19" fillId="0" borderId="4" xfId="0" applyNumberFormat="1" applyFont="1" applyFill="1" applyBorder="1" applyAlignment="1">
      <alignment horizontal="center"/>
    </xf>
    <xf numFmtId="168" fontId="19" fillId="2" borderId="4" xfId="8" applyNumberFormat="1" applyFont="1" applyFill="1" applyBorder="1" applyAlignment="1">
      <alignment horizontal="center"/>
    </xf>
    <xf numFmtId="168" fontId="18" fillId="0" borderId="4" xfId="15" applyNumberFormat="1" applyFont="1" applyBorder="1" applyAlignment="1">
      <alignment horizontal="center"/>
    </xf>
    <xf numFmtId="168" fontId="18" fillId="0" borderId="8" xfId="15" applyNumberFormat="1" applyFont="1" applyBorder="1" applyAlignment="1">
      <alignment horizontal="center"/>
    </xf>
    <xf numFmtId="17" fontId="18" fillId="0" borderId="3" xfId="3" applyNumberFormat="1" applyFont="1" applyFill="1" applyBorder="1" applyAlignment="1">
      <alignment horizontal="center" vertical="center"/>
    </xf>
    <xf numFmtId="168" fontId="19" fillId="0" borderId="5" xfId="9" applyNumberFormat="1" applyFont="1" applyFill="1" applyBorder="1" applyAlignment="1">
      <alignment horizontal="center"/>
    </xf>
    <xf numFmtId="169" fontId="18" fillId="0" borderId="5" xfId="3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/>
    </xf>
    <xf numFmtId="168" fontId="21" fillId="2" borderId="9" xfId="8" applyNumberFormat="1" applyFont="1" applyFill="1" applyBorder="1" applyAlignment="1">
      <alignment horizontal="center"/>
    </xf>
    <xf numFmtId="9" fontId="9" fillId="0" borderId="9" xfId="3" applyNumberFormat="1" applyFont="1" applyBorder="1" applyAlignment="1">
      <alignment horizontal="center"/>
    </xf>
    <xf numFmtId="9" fontId="9" fillId="0" borderId="9" xfId="12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/>
    </xf>
    <xf numFmtId="0" fontId="8" fillId="4" borderId="12" xfId="3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4" borderId="13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8" fillId="4" borderId="12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19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2018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RESUMEN!$U$107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RESUMEN!$AM$14:$AM$39</c:f>
              <c:numCache>
                <c:formatCode>#,##0</c:formatCode>
                <c:ptCount val="26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RESUMEN!$V$107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RESUMEN!$AM$46:$AM$71</c:f>
              <c:numCache>
                <c:formatCode>"$"\ #,##0</c:formatCode>
                <c:ptCount val="26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2012 a</a:t>
            </a:r>
            <a:r>
              <a:rPr lang="es-EC" baseline="0"/>
              <a:t> Julio 2019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RESUMEN!$T$14:$T$104</c:f>
              <c:numCache>
                <c:formatCode>mmm\-yy</c:formatCode>
                <c:ptCount val="9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</c:numCache>
            </c:numRef>
          </c:cat>
          <c:val>
            <c:numRef>
              <c:f>RESUMEN!$U$14:$U$104</c:f>
              <c:numCache>
                <c:formatCode>#,##0</c:formatCode>
                <c:ptCount val="91"/>
                <c:pt idx="0">
                  <c:v>1635720.6068000002</c:v>
                </c:pt>
                <c:pt idx="1">
                  <c:v>1767022.1736000001</c:v>
                </c:pt>
                <c:pt idx="2">
                  <c:v>2033937.5048</c:v>
                </c:pt>
                <c:pt idx="3">
                  <c:v>1514641.7702000001</c:v>
                </c:pt>
                <c:pt idx="4">
                  <c:v>1544031.2927999999</c:v>
                </c:pt>
                <c:pt idx="5">
                  <c:v>1384823.8991999999</c:v>
                </c:pt>
                <c:pt idx="6">
                  <c:v>1391091.577</c:v>
                </c:pt>
                <c:pt idx="7">
                  <c:v>1478781.7466</c:v>
                </c:pt>
                <c:pt idx="8">
                  <c:v>1507653.1882</c:v>
                </c:pt>
                <c:pt idx="9">
                  <c:v>1470049.3260000001</c:v>
                </c:pt>
                <c:pt idx="10">
                  <c:v>1491526.5392000002</c:v>
                </c:pt>
                <c:pt idx="11">
                  <c:v>1258264</c:v>
                </c:pt>
                <c:pt idx="12">
                  <c:v>1614587</c:v>
                </c:pt>
                <c:pt idx="13">
                  <c:v>1544536.1462000001</c:v>
                </c:pt>
                <c:pt idx="14">
                  <c:v>1571454.3122</c:v>
                </c:pt>
                <c:pt idx="15">
                  <c:v>1312310.196</c:v>
                </c:pt>
                <c:pt idx="16">
                  <c:v>1211835.551</c:v>
                </c:pt>
                <c:pt idx="17">
                  <c:v>942025.58000000007</c:v>
                </c:pt>
                <c:pt idx="18">
                  <c:v>943178.5858</c:v>
                </c:pt>
                <c:pt idx="19">
                  <c:v>918802.3236</c:v>
                </c:pt>
                <c:pt idx="20">
                  <c:v>670961.19160000002</c:v>
                </c:pt>
                <c:pt idx="21">
                  <c:v>540431.23479999998</c:v>
                </c:pt>
                <c:pt idx="22">
                  <c:v>593535.63959999999</c:v>
                </c:pt>
                <c:pt idx="23">
                  <c:v>630429.62060000002</c:v>
                </c:pt>
                <c:pt idx="24">
                  <c:v>668739</c:v>
                </c:pt>
                <c:pt idx="25">
                  <c:v>582093.76560000004</c:v>
                </c:pt>
                <c:pt idx="26">
                  <c:v>585936.38340000005</c:v>
                </c:pt>
                <c:pt idx="27">
                  <c:v>526976.56099999999</c:v>
                </c:pt>
                <c:pt idx="28">
                  <c:v>414116.47320000001</c:v>
                </c:pt>
                <c:pt idx="29">
                  <c:v>357861.69500000001</c:v>
                </c:pt>
                <c:pt idx="30">
                  <c:v>419958.66320000001</c:v>
                </c:pt>
                <c:pt idx="31">
                  <c:v>448233</c:v>
                </c:pt>
                <c:pt idx="32">
                  <c:v>460737.14939999999</c:v>
                </c:pt>
                <c:pt idx="33">
                  <c:v>394310.3468</c:v>
                </c:pt>
                <c:pt idx="34">
                  <c:v>293533.6716</c:v>
                </c:pt>
                <c:pt idx="35">
                  <c:v>400013.647</c:v>
                </c:pt>
                <c:pt idx="36">
                  <c:v>505856.49300000002</c:v>
                </c:pt>
                <c:pt idx="37">
                  <c:v>525248</c:v>
                </c:pt>
                <c:pt idx="38">
                  <c:v>557303.03860000009</c:v>
                </c:pt>
                <c:pt idx="39">
                  <c:v>559648.73300000001</c:v>
                </c:pt>
                <c:pt idx="40">
                  <c:v>499716.68200000003</c:v>
                </c:pt>
                <c:pt idx="41">
                  <c:v>582955.76419999998</c:v>
                </c:pt>
                <c:pt idx="42">
                  <c:v>549763.30660000001</c:v>
                </c:pt>
                <c:pt idx="43">
                  <c:v>488795.09360000002</c:v>
                </c:pt>
                <c:pt idx="44">
                  <c:v>538890.21940000006</c:v>
                </c:pt>
                <c:pt idx="45">
                  <c:v>582477.36600000004</c:v>
                </c:pt>
                <c:pt idx="46">
                  <c:v>555949.4142</c:v>
                </c:pt>
                <c:pt idx="47">
                  <c:v>518850.40540000005</c:v>
                </c:pt>
                <c:pt idx="48">
                  <c:v>557069.35100000002</c:v>
                </c:pt>
                <c:pt idx="49">
                  <c:v>471378.7536</c:v>
                </c:pt>
                <c:pt idx="50">
                  <c:v>460133.08900000004</c:v>
                </c:pt>
                <c:pt idx="51">
                  <c:v>410331.17500000005</c:v>
                </c:pt>
                <c:pt idx="52">
                  <c:v>351235</c:v>
                </c:pt>
                <c:pt idx="53">
                  <c:v>296682</c:v>
                </c:pt>
                <c:pt idx="54">
                  <c:v>367233.44960000005</c:v>
                </c:pt>
                <c:pt idx="55">
                  <c:v>386080.57500000001</c:v>
                </c:pt>
                <c:pt idx="56">
                  <c:v>376314.19700000004</c:v>
                </c:pt>
                <c:pt idx="57">
                  <c:v>331005.25780000002</c:v>
                </c:pt>
                <c:pt idx="58">
                  <c:v>311968.5368</c:v>
                </c:pt>
                <c:pt idx="59">
                  <c:v>343608.95600000001</c:v>
                </c:pt>
                <c:pt idx="60">
                  <c:v>410436.99580000003</c:v>
                </c:pt>
                <c:pt idx="61">
                  <c:v>323009.17360000004</c:v>
                </c:pt>
                <c:pt idx="62">
                  <c:v>424310.54360000003</c:v>
                </c:pt>
                <c:pt idx="63">
                  <c:v>273577.6324</c:v>
                </c:pt>
                <c:pt idx="64">
                  <c:v>204031.32080000002</c:v>
                </c:pt>
                <c:pt idx="65">
                  <c:v>152318.01860000001</c:v>
                </c:pt>
                <c:pt idx="66">
                  <c:v>141513.274</c:v>
                </c:pt>
                <c:pt idx="67">
                  <c:v>128905.16660000001</c:v>
                </c:pt>
                <c:pt idx="68">
                  <c:v>224650.94460000002</c:v>
                </c:pt>
                <c:pt idx="69">
                  <c:v>212543.28140000001</c:v>
                </c:pt>
                <c:pt idx="70">
                  <c:v>241337.56200000003</c:v>
                </c:pt>
                <c:pt idx="71">
                  <c:v>153742.19020000001</c:v>
                </c:pt>
                <c:pt idx="72">
                  <c:v>203341.28100000002</c:v>
                </c:pt>
                <c:pt idx="73">
                  <c:v>152101.96780000001</c:v>
                </c:pt>
                <c:pt idx="74">
                  <c:v>205149.05300000001</c:v>
                </c:pt>
                <c:pt idx="75">
                  <c:v>149630.61120000001</c:v>
                </c:pt>
                <c:pt idx="76">
                  <c:v>191643</c:v>
                </c:pt>
                <c:pt idx="77">
                  <c:v>161989</c:v>
                </c:pt>
                <c:pt idx="78">
                  <c:v>127813</c:v>
                </c:pt>
                <c:pt idx="79">
                  <c:v>154089.894</c:v>
                </c:pt>
                <c:pt idx="80">
                  <c:v>156951.49400000001</c:v>
                </c:pt>
                <c:pt idx="81">
                  <c:v>128972.628</c:v>
                </c:pt>
                <c:pt idx="82">
                  <c:v>105526.466</c:v>
                </c:pt>
                <c:pt idx="83">
                  <c:v>97975.633900000001</c:v>
                </c:pt>
                <c:pt idx="84">
                  <c:v>144364.15737</c:v>
                </c:pt>
                <c:pt idx="85">
                  <c:v>140800</c:v>
                </c:pt>
                <c:pt idx="86">
                  <c:v>197476</c:v>
                </c:pt>
                <c:pt idx="87">
                  <c:v>175027.19</c:v>
                </c:pt>
                <c:pt idx="88">
                  <c:v>149144.92000000001</c:v>
                </c:pt>
                <c:pt idx="89">
                  <c:v>141034.12</c:v>
                </c:pt>
                <c:pt idx="90">
                  <c:v>123295.72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RESUMEN!$T$14:$T$104</c:f>
              <c:numCache>
                <c:formatCode>mmm\-yy</c:formatCode>
                <c:ptCount val="9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</c:numCache>
            </c:numRef>
          </c:cat>
          <c:val>
            <c:numRef>
              <c:f>RESUMEN!$V$14:$V$104</c:f>
              <c:numCache>
                <c:formatCode>"$"\ #,##0</c:formatCode>
                <c:ptCount val="91"/>
                <c:pt idx="0">
                  <c:v>4689686</c:v>
                </c:pt>
                <c:pt idx="1">
                  <c:v>5030829</c:v>
                </c:pt>
                <c:pt idx="2">
                  <c:v>5737815</c:v>
                </c:pt>
                <c:pt idx="3">
                  <c:v>4216607</c:v>
                </c:pt>
                <c:pt idx="4">
                  <c:v>4292526</c:v>
                </c:pt>
                <c:pt idx="5">
                  <c:v>3728480</c:v>
                </c:pt>
                <c:pt idx="6">
                  <c:v>3852834</c:v>
                </c:pt>
                <c:pt idx="7">
                  <c:v>4048067</c:v>
                </c:pt>
                <c:pt idx="8">
                  <c:v>4245761</c:v>
                </c:pt>
                <c:pt idx="9">
                  <c:v>4276383</c:v>
                </c:pt>
                <c:pt idx="10">
                  <c:v>4302878</c:v>
                </c:pt>
                <c:pt idx="11">
                  <c:v>3447115</c:v>
                </c:pt>
                <c:pt idx="12">
                  <c:v>5019052</c:v>
                </c:pt>
                <c:pt idx="13">
                  <c:v>4343056</c:v>
                </c:pt>
                <c:pt idx="14">
                  <c:v>4449491</c:v>
                </c:pt>
                <c:pt idx="15">
                  <c:v>3859105</c:v>
                </c:pt>
                <c:pt idx="16">
                  <c:v>3548588</c:v>
                </c:pt>
                <c:pt idx="17">
                  <c:v>2656150</c:v>
                </c:pt>
                <c:pt idx="18">
                  <c:v>2773142</c:v>
                </c:pt>
                <c:pt idx="19">
                  <c:v>3026309</c:v>
                </c:pt>
                <c:pt idx="20">
                  <c:v>2154034</c:v>
                </c:pt>
                <c:pt idx="21">
                  <c:v>1663706</c:v>
                </c:pt>
                <c:pt idx="22">
                  <c:v>1517729</c:v>
                </c:pt>
                <c:pt idx="23">
                  <c:v>1661027</c:v>
                </c:pt>
                <c:pt idx="24">
                  <c:v>1574743</c:v>
                </c:pt>
                <c:pt idx="25">
                  <c:v>1417511</c:v>
                </c:pt>
                <c:pt idx="26">
                  <c:v>1434870</c:v>
                </c:pt>
                <c:pt idx="27">
                  <c:v>1365275</c:v>
                </c:pt>
                <c:pt idx="28">
                  <c:v>1124618</c:v>
                </c:pt>
                <c:pt idx="29">
                  <c:v>946754</c:v>
                </c:pt>
                <c:pt idx="30">
                  <c:v>1244655</c:v>
                </c:pt>
                <c:pt idx="31">
                  <c:v>1364924</c:v>
                </c:pt>
                <c:pt idx="32">
                  <c:v>1518010</c:v>
                </c:pt>
                <c:pt idx="33">
                  <c:v>1165077</c:v>
                </c:pt>
                <c:pt idx="34">
                  <c:v>858021</c:v>
                </c:pt>
                <c:pt idx="35">
                  <c:v>1243039</c:v>
                </c:pt>
                <c:pt idx="36">
                  <c:v>1498436</c:v>
                </c:pt>
                <c:pt idx="37">
                  <c:v>1526894</c:v>
                </c:pt>
                <c:pt idx="38">
                  <c:v>1694771</c:v>
                </c:pt>
                <c:pt idx="39">
                  <c:v>1624978</c:v>
                </c:pt>
                <c:pt idx="40">
                  <c:v>1448743</c:v>
                </c:pt>
                <c:pt idx="41">
                  <c:v>1599707</c:v>
                </c:pt>
                <c:pt idx="42">
                  <c:v>1652215</c:v>
                </c:pt>
                <c:pt idx="43">
                  <c:v>1440528</c:v>
                </c:pt>
                <c:pt idx="44">
                  <c:v>1487144</c:v>
                </c:pt>
                <c:pt idx="45">
                  <c:v>1280325</c:v>
                </c:pt>
                <c:pt idx="46">
                  <c:v>1407934</c:v>
                </c:pt>
                <c:pt idx="47">
                  <c:v>1397391</c:v>
                </c:pt>
                <c:pt idx="48">
                  <c:v>1356817</c:v>
                </c:pt>
                <c:pt idx="49">
                  <c:v>1170925</c:v>
                </c:pt>
                <c:pt idx="50">
                  <c:v>1144948</c:v>
                </c:pt>
                <c:pt idx="51">
                  <c:v>1009284</c:v>
                </c:pt>
                <c:pt idx="52">
                  <c:v>880253</c:v>
                </c:pt>
                <c:pt idx="53">
                  <c:v>749757</c:v>
                </c:pt>
                <c:pt idx="54">
                  <c:v>966038</c:v>
                </c:pt>
                <c:pt idx="55">
                  <c:v>884734</c:v>
                </c:pt>
                <c:pt idx="56">
                  <c:v>950268</c:v>
                </c:pt>
                <c:pt idx="57">
                  <c:v>915022</c:v>
                </c:pt>
                <c:pt idx="58">
                  <c:v>853950</c:v>
                </c:pt>
                <c:pt idx="59">
                  <c:v>861927</c:v>
                </c:pt>
                <c:pt idx="60">
                  <c:v>1073105</c:v>
                </c:pt>
                <c:pt idx="61">
                  <c:v>783004</c:v>
                </c:pt>
                <c:pt idx="62">
                  <c:v>1033487</c:v>
                </c:pt>
                <c:pt idx="63">
                  <c:v>655505</c:v>
                </c:pt>
                <c:pt idx="64">
                  <c:v>500318</c:v>
                </c:pt>
                <c:pt idx="65">
                  <c:v>361309</c:v>
                </c:pt>
                <c:pt idx="66">
                  <c:v>319772</c:v>
                </c:pt>
                <c:pt idx="67">
                  <c:v>386389</c:v>
                </c:pt>
                <c:pt idx="68">
                  <c:v>514037</c:v>
                </c:pt>
                <c:pt idx="69">
                  <c:v>514502</c:v>
                </c:pt>
                <c:pt idx="70">
                  <c:v>628726</c:v>
                </c:pt>
                <c:pt idx="71">
                  <c:v>368928</c:v>
                </c:pt>
                <c:pt idx="72">
                  <c:v>492140</c:v>
                </c:pt>
                <c:pt idx="73">
                  <c:v>366833</c:v>
                </c:pt>
                <c:pt idx="74">
                  <c:v>489973</c:v>
                </c:pt>
                <c:pt idx="75">
                  <c:v>351927</c:v>
                </c:pt>
                <c:pt idx="76">
                  <c:v>448615</c:v>
                </c:pt>
                <c:pt idx="77">
                  <c:v>374589</c:v>
                </c:pt>
                <c:pt idx="78">
                  <c:v>282373</c:v>
                </c:pt>
                <c:pt idx="79">
                  <c:v>335632</c:v>
                </c:pt>
                <c:pt idx="80">
                  <c:v>342801</c:v>
                </c:pt>
                <c:pt idx="81">
                  <c:v>285839</c:v>
                </c:pt>
                <c:pt idx="82">
                  <c:v>222257</c:v>
                </c:pt>
                <c:pt idx="83">
                  <c:v>221788</c:v>
                </c:pt>
                <c:pt idx="84">
                  <c:v>310020</c:v>
                </c:pt>
                <c:pt idx="85">
                  <c:v>312337</c:v>
                </c:pt>
                <c:pt idx="86">
                  <c:v>428227</c:v>
                </c:pt>
                <c:pt idx="87">
                  <c:v>373498</c:v>
                </c:pt>
                <c:pt idx="88">
                  <c:v>327367</c:v>
                </c:pt>
                <c:pt idx="89">
                  <c:v>293208</c:v>
                </c:pt>
                <c:pt idx="90">
                  <c:v>267940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1993 - 2018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RESUMEN!$AN$14:$AN$39</c:f>
              <c:numCache>
                <c:formatCode>0.00</c:formatCode>
                <c:ptCount val="26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(julio 2017 -  julio 2019)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RESUMEN!$T$80:$T$104</c:f>
              <c:numCache>
                <c:formatCode>mmm\-yy</c:formatCode>
                <c:ptCount val="25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</c:numCache>
            </c:numRef>
          </c:cat>
          <c:val>
            <c:numRef>
              <c:f>RESUMEN!$W$80:$W$104</c:f>
              <c:numCache>
                <c:formatCode>"$"\ #,##0.00</c:formatCode>
                <c:ptCount val="25"/>
                <c:pt idx="0">
                  <c:v>2.2596608145748927</c:v>
                </c:pt>
                <c:pt idx="1">
                  <c:v>2.9974671317790298</c:v>
                </c:pt>
                <c:pt idx="2">
                  <c:v>2.2881586405757761</c:v>
                </c:pt>
                <c:pt idx="3">
                  <c:v>2.4206928424696845</c:v>
                </c:pt>
                <c:pt idx="4">
                  <c:v>2.6051725839511044</c:v>
                </c:pt>
                <c:pt idx="5">
                  <c:v>2.3996535987946395</c:v>
                </c:pt>
                <c:pt idx="6">
                  <c:v>2.4202660550761452</c:v>
                </c:pt>
                <c:pt idx="7">
                  <c:v>2.4117570949663936</c:v>
                </c:pt>
                <c:pt idx="8">
                  <c:v>2.3883756363233126</c:v>
                </c:pt>
                <c:pt idx="9">
                  <c:v>2.3519719473016494</c:v>
                </c:pt>
                <c:pt idx="10">
                  <c:v>2.340889048908648</c:v>
                </c:pt>
                <c:pt idx="11">
                  <c:v>2.3124347949552129</c:v>
                </c:pt>
                <c:pt idx="12">
                  <c:v>2.2092666630154993</c:v>
                </c:pt>
                <c:pt idx="13">
                  <c:v>2.178157121712343</c:v>
                </c:pt>
                <c:pt idx="14">
                  <c:v>2.1841206557740698</c:v>
                </c:pt>
                <c:pt idx="15">
                  <c:v>2.2162764644913651</c:v>
                </c:pt>
                <c:pt idx="16">
                  <c:v>2.1061730618364498</c:v>
                </c:pt>
                <c:pt idx="17">
                  <c:v>2.2637056906043656</c:v>
                </c:pt>
                <c:pt idx="18">
                  <c:v>2.1474859525237293</c:v>
                </c:pt>
                <c:pt idx="19">
                  <c:v>2.2183025568181818</c:v>
                </c:pt>
                <c:pt idx="20">
                  <c:v>2.168501488788511</c:v>
                </c:pt>
                <c:pt idx="21">
                  <c:v>2.1339427319835278</c:v>
                </c:pt>
                <c:pt idx="22">
                  <c:v>2.1949591042054934</c:v>
                </c:pt>
                <c:pt idx="23">
                  <c:v>2.0789862765123788</c:v>
                </c:pt>
                <c:pt idx="24">
                  <c:v>2.1731492382703959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442710</xdr:colOff>
      <xdr:row>36</xdr:row>
      <xdr:rowOff>80492</xdr:rowOff>
    </xdr:from>
    <xdr:to>
      <xdr:col>18</xdr:col>
      <xdr:colOff>968374</xdr:colOff>
      <xdr:row>60</xdr:row>
      <xdr:rowOff>63500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4"/>
  <sheetViews>
    <sheetView showGridLines="0" tabSelected="1" topLeftCell="A46" zoomScale="70" zoomScaleNormal="70" workbookViewId="0">
      <selection activeCell="M7" sqref="M7"/>
    </sheetView>
  </sheetViews>
  <sheetFormatPr baseColWidth="10" defaultColWidth="11.44140625" defaultRowHeight="15" customHeight="1" x14ac:dyDescent="0.3"/>
  <cols>
    <col min="1" max="1" width="9.109375" style="1" customWidth="1"/>
    <col min="2" max="3" width="12.33203125" style="1" bestFit="1" customWidth="1"/>
    <col min="4" max="4" width="13.33203125" style="1" bestFit="1" customWidth="1"/>
    <col min="5" max="5" width="12.33203125" style="1" bestFit="1" customWidth="1"/>
    <col min="6" max="8" width="13.33203125" style="1" bestFit="1" customWidth="1"/>
    <col min="9" max="9" width="12.33203125" style="1" bestFit="1" customWidth="1"/>
    <col min="10" max="10" width="12.88671875" style="1" bestFit="1" customWidth="1"/>
    <col min="11" max="11" width="12.33203125" style="1" bestFit="1" customWidth="1"/>
    <col min="12" max="12" width="12.44140625" style="1" bestFit="1" customWidth="1"/>
    <col min="13" max="13" width="12.33203125" style="1" bestFit="1" customWidth="1"/>
    <col min="14" max="14" width="16.109375" style="1" bestFit="1" customWidth="1"/>
    <col min="15" max="15" width="13.6640625" style="1" bestFit="1" customWidth="1"/>
    <col min="16" max="16" width="11.6640625" style="1" bestFit="1" customWidth="1"/>
    <col min="17" max="17" width="12.33203125" style="1" bestFit="1" customWidth="1"/>
    <col min="18" max="18" width="12.33203125" style="1" customWidth="1"/>
    <col min="19" max="19" width="16.88671875" style="1" bestFit="1" customWidth="1"/>
    <col min="20" max="20" width="15.109375" style="14" bestFit="1" customWidth="1"/>
    <col min="21" max="22" width="15.33203125" style="14" bestFit="1" customWidth="1"/>
    <col min="23" max="23" width="15.88671875" style="14" customWidth="1"/>
    <col min="24" max="24" width="12.88671875" style="14" bestFit="1" customWidth="1"/>
    <col min="25" max="25" width="12.6640625" style="14" bestFit="1" customWidth="1"/>
    <col min="26" max="26" width="13.88671875" style="14" bestFit="1" customWidth="1"/>
    <col min="27" max="38" width="15.5546875" style="14" bestFit="1" customWidth="1"/>
    <col min="39" max="39" width="17.33203125" style="14" bestFit="1" customWidth="1"/>
    <col min="40" max="40" width="21" style="14" bestFit="1" customWidth="1"/>
    <col min="41" max="41" width="9.109375" style="14" customWidth="1"/>
    <col min="42" max="42" width="12.6640625" style="14" bestFit="1" customWidth="1"/>
    <col min="43" max="43" width="12.6640625" style="1" bestFit="1" customWidth="1"/>
    <col min="44" max="256" width="9.109375" style="1" customWidth="1"/>
    <col min="257" max="16384" width="11.44140625" style="1"/>
  </cols>
  <sheetData>
    <row r="1" spans="1:40" ht="15" customHeight="1" x14ac:dyDescent="0.3">
      <c r="A1" s="109"/>
      <c r="B1" s="109"/>
      <c r="C1" s="109"/>
      <c r="D1" s="109"/>
      <c r="F1" s="2"/>
    </row>
    <row r="2" spans="1:40" ht="15" customHeight="1" x14ac:dyDescent="0.3">
      <c r="A2" s="109"/>
      <c r="B2" s="109"/>
      <c r="C2" s="109"/>
      <c r="D2" s="109"/>
    </row>
    <row r="3" spans="1:40" ht="15" customHeight="1" x14ac:dyDescent="0.3">
      <c r="A3" s="109"/>
      <c r="B3" s="109"/>
      <c r="C3" s="109"/>
      <c r="D3" s="109"/>
    </row>
    <row r="4" spans="1:40" ht="15" customHeight="1" x14ac:dyDescent="0.3">
      <c r="A4" s="109"/>
      <c r="B4" s="109"/>
      <c r="C4" s="109"/>
      <c r="D4" s="109"/>
      <c r="F4" s="3"/>
    </row>
    <row r="6" spans="1:40" ht="15" customHeight="1" x14ac:dyDescent="0.3">
      <c r="A6" s="4" t="s">
        <v>3</v>
      </c>
      <c r="I6" s="5"/>
      <c r="J6" s="6"/>
      <c r="K6" s="7"/>
    </row>
    <row r="7" spans="1:40" ht="15" customHeight="1" x14ac:dyDescent="0.3">
      <c r="A7" s="4" t="s">
        <v>4</v>
      </c>
      <c r="K7" s="8"/>
    </row>
    <row r="8" spans="1:40" ht="15" customHeight="1" x14ac:dyDescent="0.3">
      <c r="A8" s="9" t="s">
        <v>31</v>
      </c>
    </row>
    <row r="9" spans="1:40" ht="15" customHeight="1" x14ac:dyDescent="0.3">
      <c r="A9" s="10" t="s">
        <v>0</v>
      </c>
    </row>
    <row r="10" spans="1:40" ht="15" customHeight="1" x14ac:dyDescent="0.3">
      <c r="A10" s="10" t="s">
        <v>5</v>
      </c>
    </row>
    <row r="11" spans="1:40" ht="15" customHeight="1" thickBot="1" x14ac:dyDescent="0.35"/>
    <row r="12" spans="1:40" ht="16.2" thickBot="1" x14ac:dyDescent="0.35">
      <c r="T12" s="103" t="s">
        <v>29</v>
      </c>
      <c r="U12" s="104"/>
      <c r="V12" s="104"/>
      <c r="W12" s="105"/>
      <c r="X12" s="18"/>
      <c r="Z12" s="100" t="s">
        <v>6</v>
      </c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2"/>
    </row>
    <row r="13" spans="1:40" ht="44.25" customHeight="1" thickBot="1" x14ac:dyDescent="0.35">
      <c r="T13" s="35" t="s">
        <v>7</v>
      </c>
      <c r="U13" s="36" t="s">
        <v>8</v>
      </c>
      <c r="V13" s="36" t="s">
        <v>9</v>
      </c>
      <c r="W13" s="43" t="s">
        <v>10</v>
      </c>
      <c r="X13" s="18"/>
      <c r="Z13" s="70" t="s">
        <v>1</v>
      </c>
      <c r="AA13" s="71" t="s">
        <v>11</v>
      </c>
      <c r="AB13" s="71" t="s">
        <v>12</v>
      </c>
      <c r="AC13" s="71" t="s">
        <v>13</v>
      </c>
      <c r="AD13" s="71" t="s">
        <v>14</v>
      </c>
      <c r="AE13" s="71" t="s">
        <v>15</v>
      </c>
      <c r="AF13" s="71" t="s">
        <v>16</v>
      </c>
      <c r="AG13" s="71" t="s">
        <v>17</v>
      </c>
      <c r="AH13" s="71" t="s">
        <v>18</v>
      </c>
      <c r="AI13" s="71" t="s">
        <v>19</v>
      </c>
      <c r="AJ13" s="71" t="s">
        <v>20</v>
      </c>
      <c r="AK13" s="71" t="s">
        <v>21</v>
      </c>
      <c r="AL13" s="71" t="s">
        <v>22</v>
      </c>
      <c r="AM13" s="71" t="s">
        <v>2</v>
      </c>
      <c r="AN13" s="65" t="s">
        <v>27</v>
      </c>
    </row>
    <row r="14" spans="1:40" ht="15" customHeight="1" x14ac:dyDescent="0.3">
      <c r="T14" s="93">
        <v>40909</v>
      </c>
      <c r="U14" s="47">
        <v>1635720.6068000002</v>
      </c>
      <c r="V14" s="94">
        <v>4689686</v>
      </c>
      <c r="W14" s="95">
        <v>2.8670458637643175</v>
      </c>
      <c r="X14" s="18"/>
      <c r="Z14" s="30">
        <v>1993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9706.8538000000008</v>
      </c>
      <c r="AL14" s="47">
        <v>12023.8884</v>
      </c>
      <c r="AM14" s="72">
        <f t="shared" ref="AM14:AM32" si="0">SUM(AA14:AL14)</f>
        <v>21730.742200000001</v>
      </c>
      <c r="AN14" s="67">
        <f t="shared" ref="AN14:AN39" si="1">+AM46/AM14</f>
        <v>1.4981080581775987</v>
      </c>
    </row>
    <row r="15" spans="1:40" ht="15" customHeight="1" x14ac:dyDescent="0.3">
      <c r="T15" s="63">
        <v>40940</v>
      </c>
      <c r="U15" s="48">
        <v>1767022.1736000001</v>
      </c>
      <c r="V15" s="57">
        <v>5030829</v>
      </c>
      <c r="W15" s="58">
        <v>2.8470661405173892</v>
      </c>
      <c r="X15" s="18"/>
      <c r="Z15" s="27">
        <v>1994</v>
      </c>
      <c r="AA15" s="48">
        <v>14986.870800000001</v>
      </c>
      <c r="AB15" s="48">
        <v>8139.3832000000002</v>
      </c>
      <c r="AC15" s="48">
        <v>0</v>
      </c>
      <c r="AD15" s="48">
        <v>0</v>
      </c>
      <c r="AE15" s="48">
        <v>0</v>
      </c>
      <c r="AF15" s="48">
        <v>4259.2872000000007</v>
      </c>
      <c r="AG15" s="48">
        <v>0</v>
      </c>
      <c r="AH15" s="48">
        <v>8467.8685999999998</v>
      </c>
      <c r="AI15" s="48">
        <v>11391.1682</v>
      </c>
      <c r="AJ15" s="48">
        <v>11439.669400000001</v>
      </c>
      <c r="AK15" s="48">
        <v>4958.1454000000003</v>
      </c>
      <c r="AL15" s="48">
        <v>24856.865000000002</v>
      </c>
      <c r="AM15" s="73">
        <f t="shared" si="0"/>
        <v>88499.257800000007</v>
      </c>
      <c r="AN15" s="68">
        <f t="shared" si="1"/>
        <v>1.7810092866112148</v>
      </c>
    </row>
    <row r="16" spans="1:40" ht="15" customHeight="1" x14ac:dyDescent="0.3">
      <c r="T16" s="63">
        <v>40969</v>
      </c>
      <c r="U16" s="48">
        <v>2033937.5048</v>
      </c>
      <c r="V16" s="57">
        <v>5737815</v>
      </c>
      <c r="W16" s="58">
        <v>2.8210380045891368</v>
      </c>
      <c r="X16" s="18"/>
      <c r="Z16" s="28">
        <v>1995</v>
      </c>
      <c r="AA16" s="48">
        <v>6816.6232</v>
      </c>
      <c r="AB16" s="48">
        <v>12976.275600000001</v>
      </c>
      <c r="AC16" s="48">
        <v>16688.822</v>
      </c>
      <c r="AD16" s="48">
        <v>14881.050000000001</v>
      </c>
      <c r="AE16" s="48">
        <v>16682.208200000001</v>
      </c>
      <c r="AF16" s="48">
        <v>15981.145400000001</v>
      </c>
      <c r="AG16" s="48">
        <v>44865.814600000005</v>
      </c>
      <c r="AH16" s="48">
        <v>66226.184000000008</v>
      </c>
      <c r="AI16" s="48">
        <v>37703.069200000005</v>
      </c>
      <c r="AJ16" s="48">
        <v>132408.27600000001</v>
      </c>
      <c r="AK16" s="48">
        <v>172800.9572</v>
      </c>
      <c r="AL16" s="48">
        <v>151427.3602</v>
      </c>
      <c r="AM16" s="73">
        <f t="shared" si="0"/>
        <v>689457.78560000006</v>
      </c>
      <c r="AN16" s="68">
        <f t="shared" si="1"/>
        <v>1.9620055473342672</v>
      </c>
    </row>
    <row r="17" spans="19:40" ht="15" customHeight="1" x14ac:dyDescent="0.3">
      <c r="T17" s="63">
        <v>41000</v>
      </c>
      <c r="U17" s="48">
        <v>1514641.7702000001</v>
      </c>
      <c r="V17" s="57">
        <v>4216607</v>
      </c>
      <c r="W17" s="58">
        <v>2.7838972111822984</v>
      </c>
      <c r="X17" s="18"/>
      <c r="Z17" s="28">
        <v>1996</v>
      </c>
      <c r="AA17" s="48">
        <v>196119.01140000002</v>
      </c>
      <c r="AB17" s="48">
        <v>216247.00940000001</v>
      </c>
      <c r="AC17" s="48">
        <v>170329.60060000001</v>
      </c>
      <c r="AD17" s="48">
        <v>221626.2334</v>
      </c>
      <c r="AE17" s="48">
        <v>172752.45600000001</v>
      </c>
      <c r="AF17" s="48">
        <v>298511.65840000001</v>
      </c>
      <c r="AG17" s="48">
        <v>118402.4522</v>
      </c>
      <c r="AH17" s="48">
        <v>156217.95600000001</v>
      </c>
      <c r="AI17" s="48">
        <v>108627.2558</v>
      </c>
      <c r="AJ17" s="48">
        <v>131722.64540000001</v>
      </c>
      <c r="AK17" s="48">
        <v>139881.87</v>
      </c>
      <c r="AL17" s="48">
        <v>186209.33440000002</v>
      </c>
      <c r="AM17" s="73">
        <f t="shared" si="0"/>
        <v>2116647.483</v>
      </c>
      <c r="AN17" s="68">
        <f t="shared" si="1"/>
        <v>1.7297991419953418</v>
      </c>
    </row>
    <row r="18" spans="19:40" ht="15" customHeight="1" x14ac:dyDescent="0.3">
      <c r="T18" s="63">
        <v>41030</v>
      </c>
      <c r="U18" s="48">
        <v>1544031.2927999999</v>
      </c>
      <c r="V18" s="57">
        <v>4292526</v>
      </c>
      <c r="W18" s="58">
        <v>2.7800770748731294</v>
      </c>
      <c r="X18" s="18"/>
      <c r="Z18" s="28">
        <v>1997</v>
      </c>
      <c r="AA18" s="48">
        <v>256139.2464</v>
      </c>
      <c r="AB18" s="48">
        <v>204597.90300000002</v>
      </c>
      <c r="AC18" s="48">
        <v>268414.45920000004</v>
      </c>
      <c r="AD18" s="48">
        <v>271952.84220000001</v>
      </c>
      <c r="AE18" s="48">
        <v>188707.14620000002</v>
      </c>
      <c r="AF18" s="48">
        <v>93320.718000000008</v>
      </c>
      <c r="AG18" s="48">
        <v>89762.493600000002</v>
      </c>
      <c r="AH18" s="48">
        <v>131647.68900000001</v>
      </c>
      <c r="AI18" s="48">
        <v>88386.823199999999</v>
      </c>
      <c r="AJ18" s="48">
        <v>126208.94080000001</v>
      </c>
      <c r="AK18" s="48">
        <v>94273.105200000005</v>
      </c>
      <c r="AL18" s="48">
        <v>128296.697</v>
      </c>
      <c r="AM18" s="73">
        <f t="shared" si="0"/>
        <v>1941708.0638000001</v>
      </c>
      <c r="AN18" s="68">
        <f t="shared" si="1"/>
        <v>1.8310126358759369</v>
      </c>
    </row>
    <row r="19" spans="19:40" ht="15" customHeight="1" x14ac:dyDescent="0.3">
      <c r="T19" s="63">
        <v>41061</v>
      </c>
      <c r="U19" s="48">
        <v>1384823.8991999999</v>
      </c>
      <c r="V19" s="57">
        <v>3728480</v>
      </c>
      <c r="W19" s="58">
        <v>2.6923856543448657</v>
      </c>
      <c r="X19" s="18"/>
      <c r="Z19" s="28">
        <v>1998</v>
      </c>
      <c r="AA19" s="48">
        <v>126819.61500000001</v>
      </c>
      <c r="AB19" s="48">
        <v>106047.8738</v>
      </c>
      <c r="AC19" s="48">
        <v>208306.04020000002</v>
      </c>
      <c r="AD19" s="48">
        <v>168953.9302</v>
      </c>
      <c r="AE19" s="48">
        <v>65101.838000000003</v>
      </c>
      <c r="AF19" s="48">
        <v>105540.81580000001</v>
      </c>
      <c r="AG19" s="48">
        <v>88210.455200000011</v>
      </c>
      <c r="AH19" s="48">
        <v>123618.53580000001</v>
      </c>
      <c r="AI19" s="48">
        <v>127097.3946</v>
      </c>
      <c r="AJ19" s="48">
        <v>186293.10920000001</v>
      </c>
      <c r="AK19" s="48">
        <v>170450.8536</v>
      </c>
      <c r="AL19" s="48">
        <v>192106.63940000001</v>
      </c>
      <c r="AM19" s="73">
        <f t="shared" si="0"/>
        <v>1668547.1007999999</v>
      </c>
      <c r="AN19" s="68">
        <f t="shared" si="1"/>
        <v>1.7246974919798441</v>
      </c>
    </row>
    <row r="20" spans="19:40" ht="15" customHeight="1" x14ac:dyDescent="0.3">
      <c r="T20" s="63">
        <v>41091</v>
      </c>
      <c r="U20" s="48">
        <v>1391091.577</v>
      </c>
      <c r="V20" s="57">
        <v>3852834</v>
      </c>
      <c r="W20" s="58">
        <v>2.7696479970850976</v>
      </c>
      <c r="X20" s="18"/>
      <c r="Z20" s="28">
        <v>1999</v>
      </c>
      <c r="AA20" s="48">
        <v>272415.80820000003</v>
      </c>
      <c r="AB20" s="48">
        <v>348265.07120000001</v>
      </c>
      <c r="AC20" s="48">
        <v>554130.61920000007</v>
      </c>
      <c r="AD20" s="48">
        <v>348571.51060000004</v>
      </c>
      <c r="AE20" s="48">
        <v>344779.59860000003</v>
      </c>
      <c r="AF20" s="48">
        <v>279629.25940000004</v>
      </c>
      <c r="AG20" s="48">
        <v>341324.99040000001</v>
      </c>
      <c r="AH20" s="48">
        <v>315727.3798</v>
      </c>
      <c r="AI20" s="48">
        <v>357008.5148</v>
      </c>
      <c r="AJ20" s="48">
        <v>447588.91500000004</v>
      </c>
      <c r="AK20" s="48">
        <v>336183.86320000002</v>
      </c>
      <c r="AL20" s="48">
        <v>489030.98580000002</v>
      </c>
      <c r="AM20" s="73">
        <f t="shared" si="0"/>
        <v>4434656.5162000004</v>
      </c>
      <c r="AN20" s="68">
        <f t="shared" si="1"/>
        <v>2.2778972763951533</v>
      </c>
    </row>
    <row r="21" spans="19:40" ht="15" customHeight="1" x14ac:dyDescent="0.3">
      <c r="T21" s="63">
        <v>41122</v>
      </c>
      <c r="U21" s="48">
        <v>1478781.7466</v>
      </c>
      <c r="V21" s="57">
        <v>4048067</v>
      </c>
      <c r="W21" s="58">
        <v>2.737433708055482</v>
      </c>
      <c r="X21" s="18"/>
      <c r="Z21" s="28">
        <v>2000</v>
      </c>
      <c r="AA21" s="48">
        <v>482313.56960000005</v>
      </c>
      <c r="AB21" s="48">
        <v>587115.84440000006</v>
      </c>
      <c r="AC21" s="48">
        <v>701461.83260000008</v>
      </c>
      <c r="AD21" s="48">
        <v>650085.83420000004</v>
      </c>
      <c r="AE21" s="48">
        <v>564382.00919999997</v>
      </c>
      <c r="AF21" s="48">
        <v>609609.37820000004</v>
      </c>
      <c r="AG21" s="48">
        <v>533980.57520000008</v>
      </c>
      <c r="AH21" s="48">
        <v>689933.97920000006</v>
      </c>
      <c r="AI21" s="48">
        <v>762419.02260000003</v>
      </c>
      <c r="AJ21" s="48">
        <v>644598.58480000007</v>
      </c>
      <c r="AK21" s="48">
        <v>590380.85700000008</v>
      </c>
      <c r="AL21" s="48">
        <v>783404.61</v>
      </c>
      <c r="AM21" s="73">
        <f t="shared" si="0"/>
        <v>7599686.0970000001</v>
      </c>
      <c r="AN21" s="68">
        <f t="shared" si="1"/>
        <v>3.0003673453040518</v>
      </c>
    </row>
    <row r="22" spans="19:40" ht="15" customHeight="1" x14ac:dyDescent="0.3">
      <c r="T22" s="63">
        <v>41153</v>
      </c>
      <c r="U22" s="48">
        <v>1507653.1882</v>
      </c>
      <c r="V22" s="57">
        <v>4245761</v>
      </c>
      <c r="W22" s="58">
        <v>2.816139038626682</v>
      </c>
      <c r="X22" s="19"/>
      <c r="Z22" s="28">
        <v>2001</v>
      </c>
      <c r="AA22" s="48">
        <v>887799.03380000009</v>
      </c>
      <c r="AB22" s="48">
        <v>1038589.2646000001</v>
      </c>
      <c r="AC22" s="48">
        <v>1291073.2842000001</v>
      </c>
      <c r="AD22" s="48">
        <v>1090432.6382000002</v>
      </c>
      <c r="AE22" s="48">
        <v>995630.429</v>
      </c>
      <c r="AF22" s="48">
        <v>907492.72560000001</v>
      </c>
      <c r="AG22" s="48">
        <v>983663.8602</v>
      </c>
      <c r="AH22" s="48">
        <v>870221.75800000003</v>
      </c>
      <c r="AI22" s="48">
        <v>708203.49940000009</v>
      </c>
      <c r="AJ22" s="48">
        <v>891405.7594000001</v>
      </c>
      <c r="AK22" s="48">
        <v>802474.4</v>
      </c>
      <c r="AL22" s="48">
        <v>906904.09740000009</v>
      </c>
      <c r="AM22" s="73">
        <f t="shared" si="0"/>
        <v>11373890.749800002</v>
      </c>
      <c r="AN22" s="68">
        <f t="shared" si="1"/>
        <v>2.8767594765736031</v>
      </c>
    </row>
    <row r="23" spans="19:40" ht="15" customHeight="1" x14ac:dyDescent="0.3">
      <c r="T23" s="63">
        <v>41183</v>
      </c>
      <c r="U23" s="48">
        <v>1470049.3260000001</v>
      </c>
      <c r="V23" s="59">
        <v>4276383</v>
      </c>
      <c r="W23" s="58">
        <v>2.9090064696237272</v>
      </c>
      <c r="X23" s="19"/>
      <c r="Z23" s="28">
        <v>2002</v>
      </c>
      <c r="AA23" s="48">
        <v>981673.10640000005</v>
      </c>
      <c r="AB23" s="48">
        <v>1349104.97</v>
      </c>
      <c r="AC23" s="48">
        <v>1459720.7750000001</v>
      </c>
      <c r="AD23" s="48">
        <v>1269715.1194</v>
      </c>
      <c r="AE23" s="48">
        <v>1180843.2842000001</v>
      </c>
      <c r="AF23" s="48">
        <v>1235111.7178</v>
      </c>
      <c r="AG23" s="48">
        <v>1241972.433</v>
      </c>
      <c r="AH23" s="48">
        <v>1426960.419</v>
      </c>
      <c r="AI23" s="48">
        <v>1287684.814</v>
      </c>
      <c r="AJ23" s="48">
        <v>1359407.0658</v>
      </c>
      <c r="AK23" s="48">
        <v>1202629.1414000001</v>
      </c>
      <c r="AL23" s="48">
        <v>1224503.1826000002</v>
      </c>
      <c r="AM23" s="73">
        <f t="shared" si="0"/>
        <v>15219326.0286</v>
      </c>
      <c r="AN23" s="68">
        <f t="shared" si="1"/>
        <v>2.7284768012700145</v>
      </c>
    </row>
    <row r="24" spans="19:40" ht="15" customHeight="1" x14ac:dyDescent="0.3">
      <c r="T24" s="63">
        <v>41214</v>
      </c>
      <c r="U24" s="48">
        <v>1491526.5392000002</v>
      </c>
      <c r="V24" s="57">
        <v>4302878</v>
      </c>
      <c r="W24" s="58">
        <v>2.8848819561118266</v>
      </c>
      <c r="X24" s="19"/>
      <c r="Z24" s="28">
        <v>2003</v>
      </c>
      <c r="AA24" s="48">
        <v>1477046.7264</v>
      </c>
      <c r="AB24" s="48">
        <v>1631675.1658000001</v>
      </c>
      <c r="AC24" s="48">
        <v>2254703.9442000003</v>
      </c>
      <c r="AD24" s="48">
        <v>1862029.4106000001</v>
      </c>
      <c r="AE24" s="48">
        <v>1837423.87</v>
      </c>
      <c r="AF24" s="48">
        <v>1755412.75</v>
      </c>
      <c r="AG24" s="48">
        <v>1853680.5904000001</v>
      </c>
      <c r="AH24" s="48">
        <v>1931480.9244000001</v>
      </c>
      <c r="AI24" s="48">
        <v>1854831.3916000002</v>
      </c>
      <c r="AJ24" s="48">
        <v>1576412.4576000001</v>
      </c>
      <c r="AK24" s="48">
        <v>1635822.0184000002</v>
      </c>
      <c r="AL24" s="48">
        <v>1772782.7934000001</v>
      </c>
      <c r="AM24" s="73">
        <f t="shared" si="0"/>
        <v>21443302.042800002</v>
      </c>
      <c r="AN24" s="68">
        <f t="shared" si="1"/>
        <v>2.662456457780936</v>
      </c>
    </row>
    <row r="25" spans="19:40" ht="15" customHeight="1" x14ac:dyDescent="0.3">
      <c r="S25" s="11"/>
      <c r="T25" s="63">
        <v>41244</v>
      </c>
      <c r="U25" s="48">
        <v>1258264</v>
      </c>
      <c r="V25" s="57">
        <v>3447115</v>
      </c>
      <c r="W25" s="58">
        <v>2.7395800881214116</v>
      </c>
      <c r="X25" s="19"/>
      <c r="Z25" s="28">
        <v>2004</v>
      </c>
      <c r="AA25" s="48">
        <v>1996408.5990000002</v>
      </c>
      <c r="AB25" s="48">
        <v>2029828.1304000001</v>
      </c>
      <c r="AC25" s="48">
        <v>2234558.3094000001</v>
      </c>
      <c r="AD25" s="48">
        <v>2098175.1395999999</v>
      </c>
      <c r="AE25" s="48">
        <v>2146599.1786000002</v>
      </c>
      <c r="AF25" s="48">
        <v>1814542.3266</v>
      </c>
      <c r="AG25" s="48">
        <v>1853530.6776000001</v>
      </c>
      <c r="AH25" s="48">
        <v>1873491.1260000002</v>
      </c>
      <c r="AI25" s="48">
        <v>1825230.2274000002</v>
      </c>
      <c r="AJ25" s="48">
        <v>1836456.0506000002</v>
      </c>
      <c r="AK25" s="48">
        <v>1560850.1862000001</v>
      </c>
      <c r="AL25" s="48">
        <v>1684038.8250000002</v>
      </c>
      <c r="AM25" s="73">
        <f t="shared" si="0"/>
        <v>22953708.7764</v>
      </c>
      <c r="AN25" s="68">
        <f t="shared" si="1"/>
        <v>2.8388009377811616</v>
      </c>
    </row>
    <row r="26" spans="19:40" ht="15" customHeight="1" x14ac:dyDescent="0.3">
      <c r="T26" s="63">
        <v>41275</v>
      </c>
      <c r="U26" s="48">
        <v>1614587</v>
      </c>
      <c r="V26" s="57">
        <v>5019052</v>
      </c>
      <c r="W26" s="58">
        <v>3.1085670824799161</v>
      </c>
      <c r="X26" s="19"/>
      <c r="Z26" s="28">
        <v>2005</v>
      </c>
      <c r="AA26" s="48">
        <v>1977199.9192000001</v>
      </c>
      <c r="AB26" s="48">
        <v>1884117.2980000002</v>
      </c>
      <c r="AC26" s="48">
        <v>2205034.3062</v>
      </c>
      <c r="AD26" s="48">
        <v>1948066.1302</v>
      </c>
      <c r="AE26" s="48">
        <v>2056159.8728</v>
      </c>
      <c r="AF26" s="48">
        <v>2060985.7422000002</v>
      </c>
      <c r="AG26" s="48">
        <v>2196121.1084000003</v>
      </c>
      <c r="AH26" s="48">
        <v>2288436.5288</v>
      </c>
      <c r="AI26" s="48">
        <v>2101523.9270000001</v>
      </c>
      <c r="AJ26" s="48">
        <v>1784004.2074000002</v>
      </c>
      <c r="AK26" s="48">
        <v>1727566.4474000002</v>
      </c>
      <c r="AL26" s="48">
        <v>1871813.4254000001</v>
      </c>
      <c r="AM26" s="73">
        <f t="shared" si="0"/>
        <v>24101028.913000003</v>
      </c>
      <c r="AN26" s="68">
        <f t="shared" si="1"/>
        <v>2.8707801749775026</v>
      </c>
    </row>
    <row r="27" spans="19:40" ht="15" customHeight="1" x14ac:dyDescent="0.3">
      <c r="T27" s="63">
        <v>41306</v>
      </c>
      <c r="U27" s="48">
        <v>1544536.1462000001</v>
      </c>
      <c r="V27" s="57">
        <v>4343056</v>
      </c>
      <c r="W27" s="58">
        <v>2.8118836912202787</v>
      </c>
      <c r="X27" s="19"/>
      <c r="Z27" s="28">
        <v>2006</v>
      </c>
      <c r="AA27" s="48">
        <v>1931366.2852</v>
      </c>
      <c r="AB27" s="48">
        <v>1952636.2660000001</v>
      </c>
      <c r="AC27" s="48">
        <v>2247056.1868000003</v>
      </c>
      <c r="AD27" s="48">
        <v>2159632.7738000001</v>
      </c>
      <c r="AE27" s="48">
        <v>2193876.8256000006</v>
      </c>
      <c r="AF27" s="48">
        <v>1988269.2158000001</v>
      </c>
      <c r="AG27" s="48">
        <v>2026616.0282000001</v>
      </c>
      <c r="AH27" s="48">
        <v>2245310.1436000001</v>
      </c>
      <c r="AI27" s="48">
        <v>2044164.6442000002</v>
      </c>
      <c r="AJ27" s="48">
        <v>1947631.8240000003</v>
      </c>
      <c r="AK27" s="48">
        <v>1842450.358</v>
      </c>
      <c r="AL27" s="48">
        <v>1933703.1612000002</v>
      </c>
      <c r="AM27" s="73">
        <f t="shared" si="0"/>
        <v>24512713.712400004</v>
      </c>
      <c r="AN27" s="68">
        <f t="shared" si="1"/>
        <v>2.8894178682538607</v>
      </c>
    </row>
    <row r="28" spans="19:40" ht="15" customHeight="1" x14ac:dyDescent="0.3">
      <c r="T28" s="63">
        <v>41334</v>
      </c>
      <c r="U28" s="48">
        <v>1571454.3122</v>
      </c>
      <c r="V28" s="57">
        <v>4449491</v>
      </c>
      <c r="W28" s="58">
        <v>2.8314478922208144</v>
      </c>
      <c r="X28" s="19"/>
      <c r="Z28" s="28">
        <v>2007</v>
      </c>
      <c r="AA28" s="48">
        <v>2391179.7072000001</v>
      </c>
      <c r="AB28" s="48">
        <v>2307958.2618</v>
      </c>
      <c r="AC28" s="48">
        <v>2860658.0956000001</v>
      </c>
      <c r="AD28" s="48">
        <v>2407826.6418000003</v>
      </c>
      <c r="AE28" s="48">
        <v>2371161.9391999999</v>
      </c>
      <c r="AF28" s="48">
        <v>2073459.3689999999</v>
      </c>
      <c r="AG28" s="48">
        <v>2276247.2954000002</v>
      </c>
      <c r="AH28" s="48">
        <v>2393950.8894000007</v>
      </c>
      <c r="AI28" s="48">
        <v>2312038.9764</v>
      </c>
      <c r="AJ28" s="48">
        <v>2113651.4316000002</v>
      </c>
      <c r="AK28" s="48">
        <v>1989435.4492000001</v>
      </c>
      <c r="AL28" s="48">
        <v>1817827.1806000001</v>
      </c>
      <c r="AM28" s="73">
        <f t="shared" si="0"/>
        <v>27315395.237199999</v>
      </c>
      <c r="AN28" s="68">
        <f t="shared" si="1"/>
        <v>2.8194181461126231</v>
      </c>
    </row>
    <row r="29" spans="19:40" ht="15" customHeight="1" x14ac:dyDescent="0.3">
      <c r="T29" s="63">
        <v>41365</v>
      </c>
      <c r="U29" s="48">
        <v>1312310.196</v>
      </c>
      <c r="V29" s="57">
        <v>3859105</v>
      </c>
      <c r="W29" s="58">
        <v>2.9406957377629031</v>
      </c>
      <c r="X29" s="19"/>
      <c r="Z29" s="28">
        <v>2008</v>
      </c>
      <c r="AA29" s="48">
        <v>1952155.6632000001</v>
      </c>
      <c r="AB29" s="48">
        <v>2066653.7688000002</v>
      </c>
      <c r="AC29" s="48">
        <v>2147626.5222</v>
      </c>
      <c r="AD29" s="48">
        <v>1690571.0548</v>
      </c>
      <c r="AE29" s="48">
        <v>1693320.1909999999</v>
      </c>
      <c r="AF29" s="48">
        <v>1404114.1492000001</v>
      </c>
      <c r="AG29" s="48">
        <v>1440218.8834000002</v>
      </c>
      <c r="AH29" s="48">
        <v>1484961.2404</v>
      </c>
      <c r="AI29" s="48">
        <v>1627016.8459999999</v>
      </c>
      <c r="AJ29" s="48">
        <v>1669660.4238</v>
      </c>
      <c r="AK29" s="48">
        <v>1436819.3902</v>
      </c>
      <c r="AL29" s="48">
        <v>1557100.1616000002</v>
      </c>
      <c r="AM29" s="73">
        <f t="shared" si="0"/>
        <v>20170218.294599999</v>
      </c>
      <c r="AN29" s="68">
        <f t="shared" si="1"/>
        <v>2.8771583010351782</v>
      </c>
    </row>
    <row r="30" spans="19:40" ht="15" customHeight="1" x14ac:dyDescent="0.3">
      <c r="T30" s="63">
        <v>41395</v>
      </c>
      <c r="U30" s="48">
        <v>1211835.551</v>
      </c>
      <c r="V30" s="59">
        <v>3548588</v>
      </c>
      <c r="W30" s="58">
        <v>2.9282752078627539</v>
      </c>
      <c r="X30" s="19"/>
      <c r="Z30" s="28">
        <v>2009</v>
      </c>
      <c r="AA30" s="48">
        <v>2144350.4865999999</v>
      </c>
      <c r="AB30" s="48">
        <v>1854507.3154000002</v>
      </c>
      <c r="AC30" s="48">
        <v>2270903.3450000002</v>
      </c>
      <c r="AD30" s="48">
        <v>2034878.8690000002</v>
      </c>
      <c r="AE30" s="48">
        <v>1770706.0602000002</v>
      </c>
      <c r="AF30" s="48">
        <v>1716199.5298000001</v>
      </c>
      <c r="AG30" s="48">
        <v>1789844.1928000001</v>
      </c>
      <c r="AH30" s="48">
        <v>1812026.878</v>
      </c>
      <c r="AI30" s="48">
        <v>1819976.6655999999</v>
      </c>
      <c r="AJ30" s="48">
        <v>1772273.5308000001</v>
      </c>
      <c r="AK30" s="48">
        <v>1660727.3846000002</v>
      </c>
      <c r="AL30" s="48">
        <v>1792192.0918000001</v>
      </c>
      <c r="AM30" s="73">
        <f t="shared" si="0"/>
        <v>22438586.349599998</v>
      </c>
      <c r="AN30" s="68">
        <f t="shared" si="1"/>
        <v>2.8964297031643698</v>
      </c>
    </row>
    <row r="31" spans="19:40" ht="15" customHeight="1" x14ac:dyDescent="0.3">
      <c r="T31" s="63">
        <v>41426</v>
      </c>
      <c r="U31" s="48">
        <v>942025.58000000007</v>
      </c>
      <c r="V31" s="59">
        <v>2656150</v>
      </c>
      <c r="W31" s="58">
        <v>2.8196155777425913</v>
      </c>
      <c r="X31" s="19"/>
      <c r="Z31" s="28">
        <v>2010</v>
      </c>
      <c r="AA31" s="48">
        <v>1819654.794</v>
      </c>
      <c r="AB31" s="48">
        <v>2023902.1656000002</v>
      </c>
      <c r="AC31" s="48">
        <v>2204148.057</v>
      </c>
      <c r="AD31" s="48">
        <v>1416552.5024000001</v>
      </c>
      <c r="AE31" s="48">
        <v>1209073.1872000003</v>
      </c>
      <c r="AF31" s="48">
        <v>1199487.5864000001</v>
      </c>
      <c r="AG31" s="48">
        <v>1260898.9240000001</v>
      </c>
      <c r="AH31" s="48">
        <v>1489341.7806000002</v>
      </c>
      <c r="AI31" s="48">
        <v>1406880.9221999999</v>
      </c>
      <c r="AJ31" s="48">
        <v>1723578.3260000001</v>
      </c>
      <c r="AK31" s="48">
        <v>1347321.4486</v>
      </c>
      <c r="AL31" s="48">
        <v>1623582.0792000003</v>
      </c>
      <c r="AM31" s="73">
        <f t="shared" si="0"/>
        <v>18724421.773200002</v>
      </c>
      <c r="AN31" s="68">
        <f t="shared" si="1"/>
        <v>2.8786687061892784</v>
      </c>
    </row>
    <row r="32" spans="19:40" ht="15" customHeight="1" x14ac:dyDescent="0.3">
      <c r="T32" s="63">
        <v>41456</v>
      </c>
      <c r="U32" s="48">
        <v>943178.5858</v>
      </c>
      <c r="V32" s="59">
        <v>2773142</v>
      </c>
      <c r="W32" s="58">
        <v>2.9402088233882377</v>
      </c>
      <c r="X32" s="19"/>
      <c r="Z32" s="28">
        <v>2011</v>
      </c>
      <c r="AA32" s="48">
        <v>1789473.82</v>
      </c>
      <c r="AB32" s="48">
        <v>1628948.0756000001</v>
      </c>
      <c r="AC32" s="48">
        <v>1892761.5346000001</v>
      </c>
      <c r="AD32" s="48">
        <v>1518662.9606000001</v>
      </c>
      <c r="AE32" s="48">
        <v>1333555.9262000001</v>
      </c>
      <c r="AF32" s="48">
        <v>1306869.2432000001</v>
      </c>
      <c r="AG32" s="48">
        <v>1389396.2396000002</v>
      </c>
      <c r="AH32" s="48">
        <v>1569174.7558000002</v>
      </c>
      <c r="AI32" s="48">
        <v>1515852.0956000001</v>
      </c>
      <c r="AJ32" s="48">
        <v>1387888.2932</v>
      </c>
      <c r="AK32" s="48">
        <v>1172315.8913999998</v>
      </c>
      <c r="AL32" s="48">
        <v>1490644.6991999999</v>
      </c>
      <c r="AM32" s="73">
        <f t="shared" si="0"/>
        <v>17995543.535</v>
      </c>
      <c r="AN32" s="68">
        <f t="shared" si="1"/>
        <v>2.9645677495786735</v>
      </c>
    </row>
    <row r="33" spans="19:40" ht="15" customHeight="1" x14ac:dyDescent="0.3">
      <c r="T33" s="63">
        <v>41487</v>
      </c>
      <c r="U33" s="48">
        <v>918802.3236</v>
      </c>
      <c r="V33" s="59">
        <v>3026309</v>
      </c>
      <c r="W33" s="58">
        <v>3.2937541865833393</v>
      </c>
      <c r="X33" s="19"/>
      <c r="Z33" s="28">
        <v>2012</v>
      </c>
      <c r="AA33" s="48">
        <v>1635720.6068000002</v>
      </c>
      <c r="AB33" s="48">
        <v>1767022.1736000001</v>
      </c>
      <c r="AC33" s="48">
        <v>2033937.5048</v>
      </c>
      <c r="AD33" s="48">
        <v>1514641.7702000001</v>
      </c>
      <c r="AE33" s="48">
        <v>1544031.2927999999</v>
      </c>
      <c r="AF33" s="48">
        <v>1384823.8991999999</v>
      </c>
      <c r="AG33" s="48">
        <v>1391091.577</v>
      </c>
      <c r="AH33" s="48">
        <v>1478781.7466</v>
      </c>
      <c r="AI33" s="48">
        <v>1507653.1882</v>
      </c>
      <c r="AJ33" s="48">
        <v>1470049.3260000001</v>
      </c>
      <c r="AK33" s="48">
        <v>1491526.5392000002</v>
      </c>
      <c r="AL33" s="48">
        <v>1258264.4270000001</v>
      </c>
      <c r="AM33" s="73">
        <f t="shared" ref="AM33:AM38" si="2">SUM(AA33:AL33)</f>
        <v>18477544.051400002</v>
      </c>
      <c r="AN33" s="68">
        <f t="shared" si="1"/>
        <v>2.8071361029211026</v>
      </c>
    </row>
    <row r="34" spans="19:40" ht="15" customHeight="1" x14ac:dyDescent="0.3">
      <c r="S34" s="11"/>
      <c r="T34" s="63">
        <v>41518</v>
      </c>
      <c r="U34" s="48">
        <v>670961.19160000002</v>
      </c>
      <c r="V34" s="59">
        <v>2154034</v>
      </c>
      <c r="W34" s="58">
        <v>3.2103704759188934</v>
      </c>
      <c r="X34" s="19"/>
      <c r="Z34" s="28">
        <v>2013</v>
      </c>
      <c r="AA34" s="48">
        <v>1614587.3112000001</v>
      </c>
      <c r="AB34" s="48">
        <v>1544536.1462000001</v>
      </c>
      <c r="AC34" s="48">
        <v>1571454.3122</v>
      </c>
      <c r="AD34" s="48">
        <v>1312310.196</v>
      </c>
      <c r="AE34" s="48">
        <v>1211835.551</v>
      </c>
      <c r="AF34" s="48">
        <v>942025.58000000007</v>
      </c>
      <c r="AG34" s="48">
        <v>943178.5858</v>
      </c>
      <c r="AH34" s="48">
        <v>918802.3236</v>
      </c>
      <c r="AI34" s="48">
        <v>670961.19160000014</v>
      </c>
      <c r="AJ34" s="48">
        <v>540431.23479999998</v>
      </c>
      <c r="AK34" s="48">
        <v>593535.63959999999</v>
      </c>
      <c r="AL34" s="48">
        <v>630429.62060000002</v>
      </c>
      <c r="AM34" s="73">
        <f t="shared" si="2"/>
        <v>12494087.692600001</v>
      </c>
      <c r="AN34" s="68">
        <f t="shared" si="1"/>
        <v>2.9350993767812064</v>
      </c>
    </row>
    <row r="35" spans="19:40" ht="15" customHeight="1" x14ac:dyDescent="0.3">
      <c r="T35" s="63">
        <v>41548</v>
      </c>
      <c r="U35" s="48">
        <v>540431.23479999998</v>
      </c>
      <c r="V35" s="59">
        <v>1663706</v>
      </c>
      <c r="W35" s="58">
        <v>3.0784786164620845</v>
      </c>
      <c r="X35" s="19"/>
      <c r="Z35" s="28">
        <v>2014</v>
      </c>
      <c r="AA35" s="48">
        <v>668738.95480000007</v>
      </c>
      <c r="AB35" s="48">
        <v>582093.76560000004</v>
      </c>
      <c r="AC35" s="48">
        <v>585936.38340000005</v>
      </c>
      <c r="AD35" s="48">
        <v>526976.56099999999</v>
      </c>
      <c r="AE35" s="48">
        <v>414116.47320000001</v>
      </c>
      <c r="AF35" s="48">
        <v>357861.69500000001</v>
      </c>
      <c r="AG35" s="48">
        <v>419958.66320000001</v>
      </c>
      <c r="AH35" s="48">
        <v>448232.65820000006</v>
      </c>
      <c r="AI35" s="48">
        <v>460737.14939999999</v>
      </c>
      <c r="AJ35" s="48">
        <v>394310.3468</v>
      </c>
      <c r="AK35" s="48">
        <v>293533.6716</v>
      </c>
      <c r="AL35" s="48">
        <v>400013.647</v>
      </c>
      <c r="AM35" s="73">
        <f t="shared" si="2"/>
        <v>5552509.9692000002</v>
      </c>
      <c r="AN35" s="68">
        <f t="shared" si="1"/>
        <v>2.7478558498109793</v>
      </c>
    </row>
    <row r="36" spans="19:40" ht="15" customHeight="1" x14ac:dyDescent="0.3">
      <c r="T36" s="63">
        <v>41579</v>
      </c>
      <c r="U36" s="48">
        <v>593535.63959999999</v>
      </c>
      <c r="V36" s="59">
        <v>1517729</v>
      </c>
      <c r="W36" s="58">
        <v>2.5570983421026567</v>
      </c>
      <c r="X36" s="19"/>
      <c r="Z36" s="28">
        <v>2015</v>
      </c>
      <c r="AA36" s="48">
        <v>505856.49300000002</v>
      </c>
      <c r="AB36" s="48">
        <v>525248</v>
      </c>
      <c r="AC36" s="48">
        <v>557303.03860000009</v>
      </c>
      <c r="AD36" s="48">
        <v>559648.73300000001</v>
      </c>
      <c r="AE36" s="48">
        <v>499716.68200000003</v>
      </c>
      <c r="AF36" s="48">
        <v>582955.76419999998</v>
      </c>
      <c r="AG36" s="48">
        <v>549763.30660000001</v>
      </c>
      <c r="AH36" s="48">
        <v>488795.09360000002</v>
      </c>
      <c r="AI36" s="48">
        <v>538890.21940000006</v>
      </c>
      <c r="AJ36" s="48">
        <v>582477.36600000004</v>
      </c>
      <c r="AK36" s="48">
        <v>555949.4142</v>
      </c>
      <c r="AL36" s="48">
        <v>518850.40540000005</v>
      </c>
      <c r="AM36" s="73">
        <f t="shared" si="2"/>
        <v>6465454.5160000008</v>
      </c>
      <c r="AN36" s="68">
        <f t="shared" si="1"/>
        <v>2.7931626392714382</v>
      </c>
    </row>
    <row r="37" spans="19:40" ht="15" customHeight="1" x14ac:dyDescent="0.3">
      <c r="T37" s="63">
        <v>41609</v>
      </c>
      <c r="U37" s="48">
        <v>630429.62060000002</v>
      </c>
      <c r="V37" s="59">
        <v>1661027</v>
      </c>
      <c r="W37" s="58">
        <v>2.634754056161174</v>
      </c>
      <c r="X37" s="19"/>
      <c r="Y37" s="20"/>
      <c r="Z37" s="28">
        <v>2016</v>
      </c>
      <c r="AA37" s="48">
        <v>557069.35100000002</v>
      </c>
      <c r="AB37" s="48">
        <v>471378.7536</v>
      </c>
      <c r="AC37" s="48">
        <v>460133.08900000004</v>
      </c>
      <c r="AD37" s="48">
        <v>410331.17500000005</v>
      </c>
      <c r="AE37" s="48">
        <v>351235</v>
      </c>
      <c r="AF37" s="48">
        <v>296682</v>
      </c>
      <c r="AG37" s="48">
        <v>367233.44960000005</v>
      </c>
      <c r="AH37" s="48">
        <v>386080.57500000001</v>
      </c>
      <c r="AI37" s="48">
        <v>376314.19700000004</v>
      </c>
      <c r="AJ37" s="48">
        <v>331005.25780000002</v>
      </c>
      <c r="AK37" s="48">
        <v>311968.5368</v>
      </c>
      <c r="AL37" s="48">
        <v>343608.95600000001</v>
      </c>
      <c r="AM37" s="73">
        <f t="shared" si="2"/>
        <v>4663040.3408000004</v>
      </c>
      <c r="AN37" s="68">
        <f t="shared" si="1"/>
        <v>2.5185119882503932</v>
      </c>
    </row>
    <row r="38" spans="19:40" ht="15" customHeight="1" x14ac:dyDescent="0.3">
      <c r="T38" s="63">
        <v>41640</v>
      </c>
      <c r="U38" s="48">
        <v>668739</v>
      </c>
      <c r="V38" s="59">
        <v>1574743</v>
      </c>
      <c r="W38" s="58">
        <v>2.3547946209208677</v>
      </c>
      <c r="X38" s="19"/>
      <c r="Z38" s="28">
        <v>2017</v>
      </c>
      <c r="AA38" s="48">
        <v>410436.99580000003</v>
      </c>
      <c r="AB38" s="48">
        <v>323009.17360000004</v>
      </c>
      <c r="AC38" s="48">
        <v>424310.54360000003</v>
      </c>
      <c r="AD38" s="48">
        <v>273577.6324</v>
      </c>
      <c r="AE38" s="48">
        <v>204031.32080000002</v>
      </c>
      <c r="AF38" s="48">
        <v>152318.01860000001</v>
      </c>
      <c r="AG38" s="48">
        <v>141513.274</v>
      </c>
      <c r="AH38" s="48">
        <v>128905.16660000001</v>
      </c>
      <c r="AI38" s="48">
        <v>224650.94460000002</v>
      </c>
      <c r="AJ38" s="48">
        <v>212543.28140000001</v>
      </c>
      <c r="AK38" s="48">
        <v>241337.56200000003</v>
      </c>
      <c r="AL38" s="48">
        <v>153742.19020000001</v>
      </c>
      <c r="AM38" s="73">
        <f t="shared" si="2"/>
        <v>2890376.1036000005</v>
      </c>
      <c r="AN38" s="68">
        <f t="shared" si="1"/>
        <v>2.4699491499075785</v>
      </c>
    </row>
    <row r="39" spans="19:40" ht="15" customHeight="1" thickBot="1" x14ac:dyDescent="0.35">
      <c r="T39" s="63">
        <v>41671</v>
      </c>
      <c r="U39" s="48">
        <v>582093.76560000004</v>
      </c>
      <c r="V39" s="59">
        <v>1417511</v>
      </c>
      <c r="W39" s="58">
        <v>2.4351935783728655</v>
      </c>
      <c r="X39" s="19"/>
      <c r="Z39" s="28">
        <v>2018</v>
      </c>
      <c r="AA39" s="48">
        <v>203341.28100000002</v>
      </c>
      <c r="AB39" s="48">
        <v>152101.96780000001</v>
      </c>
      <c r="AC39" s="48">
        <v>205149.05300000001</v>
      </c>
      <c r="AD39" s="48">
        <v>149630.61120000001</v>
      </c>
      <c r="AE39" s="48">
        <v>191643</v>
      </c>
      <c r="AF39" s="48">
        <v>161989</v>
      </c>
      <c r="AG39" s="48">
        <v>127813</v>
      </c>
      <c r="AH39" s="48">
        <v>154089.894</v>
      </c>
      <c r="AI39" s="48">
        <v>156951.49400000001</v>
      </c>
      <c r="AJ39" s="48">
        <v>128972.628</v>
      </c>
      <c r="AK39" s="48">
        <v>105526.466</v>
      </c>
      <c r="AL39" s="48">
        <v>97975.633900000001</v>
      </c>
      <c r="AM39" s="73">
        <f>SUM(AA39:AL39)</f>
        <v>1835184.0289000003</v>
      </c>
      <c r="AN39" s="69">
        <f t="shared" si="1"/>
        <v>2.2966454228169746</v>
      </c>
    </row>
    <row r="40" spans="19:40" ht="15" customHeight="1" thickBot="1" x14ac:dyDescent="0.35">
      <c r="T40" s="63">
        <v>41699</v>
      </c>
      <c r="U40" s="48">
        <v>585936.38340000005</v>
      </c>
      <c r="V40" s="59">
        <v>1434870</v>
      </c>
      <c r="W40" s="58">
        <v>2.4488494666842699</v>
      </c>
      <c r="X40" s="19"/>
      <c r="Z40" s="29">
        <v>2019</v>
      </c>
      <c r="AA40" s="49">
        <v>144364.15737</v>
      </c>
      <c r="AB40" s="49">
        <v>140800</v>
      </c>
      <c r="AC40" s="49">
        <v>197476</v>
      </c>
      <c r="AD40" s="49">
        <v>175027.19</v>
      </c>
      <c r="AE40" s="49">
        <v>149144.92000000001</v>
      </c>
      <c r="AF40" s="49">
        <v>141034.12</v>
      </c>
      <c r="AG40" s="49">
        <v>123295.72</v>
      </c>
      <c r="AH40" s="49"/>
      <c r="AI40" s="49"/>
      <c r="AJ40" s="49"/>
      <c r="AK40" s="49"/>
      <c r="AL40" s="49"/>
      <c r="AM40" s="74">
        <f>SUM(AA40:AL40)</f>
        <v>1071142.1073700001</v>
      </c>
      <c r="AN40" s="66"/>
    </row>
    <row r="41" spans="19:40" ht="15" customHeight="1" x14ac:dyDescent="0.3">
      <c r="T41" s="63">
        <v>41730</v>
      </c>
      <c r="U41" s="48">
        <v>526976.56099999999</v>
      </c>
      <c r="V41" s="59">
        <v>1365275</v>
      </c>
      <c r="W41" s="58">
        <v>2.5907698767649743</v>
      </c>
      <c r="X41" s="19"/>
      <c r="Z41" s="1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/>
    </row>
    <row r="42" spans="19:40" ht="15" customHeight="1" thickBot="1" x14ac:dyDescent="0.35">
      <c r="T42" s="63">
        <v>41760</v>
      </c>
      <c r="U42" s="48">
        <v>414116.47320000001</v>
      </c>
      <c r="V42" s="59">
        <v>1124618</v>
      </c>
      <c r="W42" s="58">
        <v>2.7157045729423546</v>
      </c>
      <c r="X42" s="19"/>
      <c r="AA42" s="15"/>
      <c r="AB42" s="15"/>
      <c r="AC42" s="15"/>
      <c r="AD42" s="15"/>
      <c r="AE42" s="15"/>
    </row>
    <row r="43" spans="19:40" ht="15" customHeight="1" thickBot="1" x14ac:dyDescent="0.35">
      <c r="T43" s="63">
        <v>41791</v>
      </c>
      <c r="U43" s="48">
        <v>357861.69500000001</v>
      </c>
      <c r="V43" s="59">
        <v>946754</v>
      </c>
      <c r="W43" s="58">
        <v>2.6455863067434473</v>
      </c>
      <c r="X43" s="19"/>
      <c r="Z43" s="106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8"/>
    </row>
    <row r="44" spans="19:40" ht="15" customHeight="1" thickBot="1" x14ac:dyDescent="0.35">
      <c r="T44" s="63">
        <v>41821</v>
      </c>
      <c r="U44" s="48">
        <v>419958.66320000001</v>
      </c>
      <c r="V44" s="59">
        <v>1244655</v>
      </c>
      <c r="W44" s="58">
        <v>2.9637559814005998</v>
      </c>
      <c r="X44" s="19"/>
      <c r="Z44" s="100" t="s">
        <v>23</v>
      </c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2"/>
    </row>
    <row r="45" spans="19:40" ht="15" customHeight="1" thickBot="1" x14ac:dyDescent="0.35">
      <c r="T45" s="63">
        <v>41852</v>
      </c>
      <c r="U45" s="48">
        <v>448233</v>
      </c>
      <c r="V45" s="59">
        <v>1364924</v>
      </c>
      <c r="W45" s="58">
        <v>3.0451216220135509</v>
      </c>
      <c r="X45" s="19"/>
      <c r="Z45" s="75" t="s">
        <v>1</v>
      </c>
      <c r="AA45" s="34" t="s">
        <v>11</v>
      </c>
      <c r="AB45" s="34" t="s">
        <v>12</v>
      </c>
      <c r="AC45" s="34" t="s">
        <v>13</v>
      </c>
      <c r="AD45" s="34" t="s">
        <v>14</v>
      </c>
      <c r="AE45" s="34" t="s">
        <v>15</v>
      </c>
      <c r="AF45" s="34" t="s">
        <v>16</v>
      </c>
      <c r="AG45" s="34" t="s">
        <v>17</v>
      </c>
      <c r="AH45" s="34" t="s">
        <v>18</v>
      </c>
      <c r="AI45" s="34" t="s">
        <v>19</v>
      </c>
      <c r="AJ45" s="34" t="s">
        <v>20</v>
      </c>
      <c r="AK45" s="34" t="s">
        <v>21</v>
      </c>
      <c r="AL45" s="34" t="s">
        <v>22</v>
      </c>
      <c r="AM45" s="34" t="s">
        <v>2</v>
      </c>
    </row>
    <row r="46" spans="19:40" ht="15" customHeight="1" x14ac:dyDescent="0.3">
      <c r="T46" s="63">
        <v>41883</v>
      </c>
      <c r="U46" s="48">
        <v>460737.14939999999</v>
      </c>
      <c r="V46" s="59">
        <v>1518010</v>
      </c>
      <c r="W46" s="58">
        <v>3.2947419195019223</v>
      </c>
      <c r="X46" s="19"/>
      <c r="Z46" s="30">
        <v>1993</v>
      </c>
      <c r="AA46" s="40">
        <v>0</v>
      </c>
      <c r="AB46" s="40">
        <v>0</v>
      </c>
      <c r="AC46" s="87">
        <v>0</v>
      </c>
      <c r="AD46" s="87">
        <v>0</v>
      </c>
      <c r="AE46" s="87">
        <v>0</v>
      </c>
      <c r="AF46" s="87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13850</v>
      </c>
      <c r="AL46" s="81">
        <v>18705</v>
      </c>
      <c r="AM46" s="50">
        <f>SUM(AC46:AL46)</f>
        <v>32555</v>
      </c>
    </row>
    <row r="47" spans="19:40" ht="15" customHeight="1" x14ac:dyDescent="0.3">
      <c r="T47" s="63">
        <v>41913</v>
      </c>
      <c r="U47" s="48">
        <f>+AJ35</f>
        <v>394310.3468</v>
      </c>
      <c r="V47" s="59">
        <f>+AJ67</f>
        <v>1165077</v>
      </c>
      <c r="W47" s="58">
        <f t="shared" ref="W47:W52" si="3">+V47/U47</f>
        <v>2.9547208422378635</v>
      </c>
      <c r="X47" s="19"/>
      <c r="Z47" s="27">
        <v>1994</v>
      </c>
      <c r="AA47" s="41">
        <v>21903</v>
      </c>
      <c r="AB47" s="41">
        <v>12090</v>
      </c>
      <c r="AC47" s="88">
        <v>0</v>
      </c>
      <c r="AD47" s="88">
        <v>0</v>
      </c>
      <c r="AE47" s="88">
        <v>0</v>
      </c>
      <c r="AF47" s="88">
        <v>5940</v>
      </c>
      <c r="AG47" s="41">
        <v>0</v>
      </c>
      <c r="AH47" s="41">
        <v>13850</v>
      </c>
      <c r="AI47" s="41">
        <v>17085</v>
      </c>
      <c r="AJ47" s="41">
        <v>17160</v>
      </c>
      <c r="AK47" s="41">
        <v>9920</v>
      </c>
      <c r="AL47" s="82">
        <v>59670</v>
      </c>
      <c r="AM47" s="51">
        <f t="shared" ref="AM47:AM72" si="4">SUM(AA47:AL47)</f>
        <v>157618</v>
      </c>
    </row>
    <row r="48" spans="19:40" ht="15" customHeight="1" x14ac:dyDescent="0.3">
      <c r="T48" s="63">
        <v>41944</v>
      </c>
      <c r="U48" s="48">
        <v>293533.6716</v>
      </c>
      <c r="V48" s="59">
        <v>858021</v>
      </c>
      <c r="W48" s="58">
        <f t="shared" si="3"/>
        <v>2.9230752142440068</v>
      </c>
      <c r="X48" s="19"/>
      <c r="Z48" s="28">
        <v>1995</v>
      </c>
      <c r="AA48" s="41">
        <v>13640</v>
      </c>
      <c r="AB48" s="41">
        <v>26935</v>
      </c>
      <c r="AC48" s="88">
        <v>32200</v>
      </c>
      <c r="AD48" s="88">
        <v>29760</v>
      </c>
      <c r="AE48" s="88">
        <v>33360</v>
      </c>
      <c r="AF48" s="88">
        <v>33850</v>
      </c>
      <c r="AG48" s="41">
        <v>98761</v>
      </c>
      <c r="AH48" s="41">
        <v>133771</v>
      </c>
      <c r="AI48" s="41">
        <v>72508</v>
      </c>
      <c r="AJ48" s="41">
        <v>298023</v>
      </c>
      <c r="AK48" s="41">
        <v>357260</v>
      </c>
      <c r="AL48" s="82">
        <v>222652</v>
      </c>
      <c r="AM48" s="51">
        <f t="shared" si="4"/>
        <v>1352720</v>
      </c>
    </row>
    <row r="49" spans="20:39" ht="15" customHeight="1" x14ac:dyDescent="0.3">
      <c r="T49" s="63">
        <v>41974</v>
      </c>
      <c r="U49" s="48">
        <f>+AL35</f>
        <v>400013.647</v>
      </c>
      <c r="V49" s="59">
        <f>+AL67</f>
        <v>1243039</v>
      </c>
      <c r="W49" s="58">
        <f t="shared" si="3"/>
        <v>3.1074914801594256</v>
      </c>
      <c r="X49" s="19"/>
      <c r="Z49" s="28">
        <v>1996</v>
      </c>
      <c r="AA49" s="41">
        <v>426635</v>
      </c>
      <c r="AB49" s="41">
        <v>367008</v>
      </c>
      <c r="AC49" s="88">
        <v>371688</v>
      </c>
      <c r="AD49" s="88">
        <v>454522</v>
      </c>
      <c r="AE49" s="88">
        <v>249427</v>
      </c>
      <c r="AF49" s="88">
        <v>313515</v>
      </c>
      <c r="AG49" s="41">
        <v>226443</v>
      </c>
      <c r="AH49" s="41">
        <v>295060</v>
      </c>
      <c r="AI49" s="41">
        <v>214780</v>
      </c>
      <c r="AJ49" s="41">
        <v>225629</v>
      </c>
      <c r="AK49" s="41">
        <v>199299</v>
      </c>
      <c r="AL49" s="82">
        <v>317369</v>
      </c>
      <c r="AM49" s="51">
        <f t="shared" si="4"/>
        <v>3661375</v>
      </c>
    </row>
    <row r="50" spans="20:39" ht="15" customHeight="1" x14ac:dyDescent="0.3">
      <c r="T50" s="63">
        <v>42005</v>
      </c>
      <c r="U50" s="48">
        <v>505856.49300000002</v>
      </c>
      <c r="V50" s="59">
        <v>1498436</v>
      </c>
      <c r="W50" s="58">
        <f t="shared" si="3"/>
        <v>2.9621760731259408</v>
      </c>
      <c r="X50" s="19"/>
      <c r="Z50" s="28">
        <v>1997</v>
      </c>
      <c r="AA50" s="41">
        <v>413189</v>
      </c>
      <c r="AB50" s="41">
        <v>319704</v>
      </c>
      <c r="AC50" s="88">
        <v>441186</v>
      </c>
      <c r="AD50" s="88">
        <v>412739</v>
      </c>
      <c r="AE50" s="88">
        <v>376565</v>
      </c>
      <c r="AF50" s="88">
        <v>218861</v>
      </c>
      <c r="AG50" s="41">
        <v>191655</v>
      </c>
      <c r="AH50" s="41">
        <v>211557</v>
      </c>
      <c r="AI50" s="41">
        <v>202632</v>
      </c>
      <c r="AJ50" s="41">
        <v>319973</v>
      </c>
      <c r="AK50" s="41">
        <v>161714</v>
      </c>
      <c r="AL50" s="82">
        <v>285517</v>
      </c>
      <c r="AM50" s="51">
        <f t="shared" si="4"/>
        <v>3555292</v>
      </c>
    </row>
    <row r="51" spans="20:39" ht="15" customHeight="1" x14ac:dyDescent="0.3">
      <c r="T51" s="63">
        <v>42036</v>
      </c>
      <c r="U51" s="48">
        <f>+AB36</f>
        <v>525248</v>
      </c>
      <c r="V51" s="59">
        <f>+AB68</f>
        <v>1526894</v>
      </c>
      <c r="W51" s="58">
        <f t="shared" si="3"/>
        <v>2.9069963141220909</v>
      </c>
      <c r="X51" s="21"/>
      <c r="Z51" s="28">
        <v>1998</v>
      </c>
      <c r="AA51" s="41">
        <v>265375</v>
      </c>
      <c r="AB51" s="41">
        <v>218574</v>
      </c>
      <c r="AC51" s="88">
        <v>376583</v>
      </c>
      <c r="AD51" s="88">
        <v>261355</v>
      </c>
      <c r="AE51" s="88">
        <v>70433</v>
      </c>
      <c r="AF51" s="88">
        <v>169229</v>
      </c>
      <c r="AG51" s="41">
        <v>153943</v>
      </c>
      <c r="AH51" s="41">
        <v>214811</v>
      </c>
      <c r="AI51" s="41">
        <v>203712</v>
      </c>
      <c r="AJ51" s="41">
        <v>325546</v>
      </c>
      <c r="AK51" s="41">
        <v>307128</v>
      </c>
      <c r="AL51" s="82">
        <v>311050</v>
      </c>
      <c r="AM51" s="51">
        <f t="shared" si="4"/>
        <v>2877739</v>
      </c>
    </row>
    <row r="52" spans="20:39" ht="15" customHeight="1" x14ac:dyDescent="0.3">
      <c r="T52" s="63">
        <v>42064</v>
      </c>
      <c r="U52" s="48">
        <v>557303.03860000009</v>
      </c>
      <c r="V52" s="59">
        <v>1694771</v>
      </c>
      <c r="W52" s="58">
        <f t="shared" si="3"/>
        <v>3.0410223569880959</v>
      </c>
      <c r="Z52" s="28">
        <v>1999</v>
      </c>
      <c r="AA52" s="41">
        <v>489606</v>
      </c>
      <c r="AB52" s="41">
        <v>634418</v>
      </c>
      <c r="AC52" s="88">
        <v>976825</v>
      </c>
      <c r="AD52" s="88">
        <v>617722</v>
      </c>
      <c r="AE52" s="88">
        <v>625265</v>
      </c>
      <c r="AF52" s="88">
        <v>520968</v>
      </c>
      <c r="AG52" s="41">
        <v>838566</v>
      </c>
      <c r="AH52" s="41">
        <v>838813</v>
      </c>
      <c r="AI52" s="41">
        <v>958474</v>
      </c>
      <c r="AJ52" s="41">
        <v>1245108</v>
      </c>
      <c r="AK52" s="41">
        <v>932071</v>
      </c>
      <c r="AL52" s="82">
        <v>1423856</v>
      </c>
      <c r="AM52" s="51">
        <f t="shared" si="4"/>
        <v>10101692</v>
      </c>
    </row>
    <row r="53" spans="20:39" ht="15" customHeight="1" x14ac:dyDescent="0.3">
      <c r="T53" s="63">
        <v>42095</v>
      </c>
      <c r="U53" s="48">
        <v>559648.73300000001</v>
      </c>
      <c r="V53" s="59">
        <v>1624978</v>
      </c>
      <c r="W53" s="58">
        <f t="shared" ref="W53:W61" si="5">+V53/U53</f>
        <v>2.9035677277232397</v>
      </c>
      <c r="Z53" s="28">
        <v>2000</v>
      </c>
      <c r="AA53" s="41">
        <v>1418164</v>
      </c>
      <c r="AB53" s="41">
        <v>1690318</v>
      </c>
      <c r="AC53" s="88">
        <v>2024130</v>
      </c>
      <c r="AD53" s="88">
        <v>1965670</v>
      </c>
      <c r="AE53" s="88">
        <v>1720634</v>
      </c>
      <c r="AF53" s="88">
        <v>1831568</v>
      </c>
      <c r="AG53" s="41">
        <v>1630527</v>
      </c>
      <c r="AH53" s="41">
        <v>2070087</v>
      </c>
      <c r="AI53" s="41">
        <v>2285887</v>
      </c>
      <c r="AJ53" s="41">
        <v>1985472</v>
      </c>
      <c r="AK53" s="41">
        <v>1795766</v>
      </c>
      <c r="AL53" s="82">
        <v>2383627</v>
      </c>
      <c r="AM53" s="52">
        <f t="shared" si="4"/>
        <v>22801850</v>
      </c>
    </row>
    <row r="54" spans="20:39" ht="15" customHeight="1" x14ac:dyDescent="0.3">
      <c r="T54" s="63">
        <v>42125</v>
      </c>
      <c r="U54" s="48">
        <v>499716.68200000003</v>
      </c>
      <c r="V54" s="60">
        <v>1448743</v>
      </c>
      <c r="W54" s="58">
        <f t="shared" si="5"/>
        <v>2.8991287507187922</v>
      </c>
      <c r="Z54" s="28">
        <v>2001</v>
      </c>
      <c r="AA54" s="41">
        <v>2663537</v>
      </c>
      <c r="AB54" s="41">
        <v>3059689</v>
      </c>
      <c r="AC54" s="88">
        <v>3549497</v>
      </c>
      <c r="AD54" s="88">
        <v>3170311</v>
      </c>
      <c r="AE54" s="88">
        <v>2814320</v>
      </c>
      <c r="AF54" s="88">
        <v>2659834</v>
      </c>
      <c r="AG54" s="41">
        <v>2815801</v>
      </c>
      <c r="AH54" s="41">
        <v>2547786</v>
      </c>
      <c r="AI54" s="41">
        <v>2081446</v>
      </c>
      <c r="AJ54" s="41">
        <v>2554661</v>
      </c>
      <c r="AK54" s="41">
        <v>2206774</v>
      </c>
      <c r="AL54" s="82">
        <v>2596292</v>
      </c>
      <c r="AM54" s="52">
        <f t="shared" si="4"/>
        <v>32719948</v>
      </c>
    </row>
    <row r="55" spans="20:39" ht="15" customHeight="1" x14ac:dyDescent="0.3">
      <c r="T55" s="63">
        <v>42156</v>
      </c>
      <c r="U55" s="48">
        <v>582955.76419999998</v>
      </c>
      <c r="V55" s="60">
        <v>1599707</v>
      </c>
      <c r="W55" s="58">
        <f t="shared" si="5"/>
        <v>2.7441310271548733</v>
      </c>
      <c r="Z55" s="28">
        <v>2002</v>
      </c>
      <c r="AA55" s="41">
        <v>2771227</v>
      </c>
      <c r="AB55" s="41">
        <v>3663480</v>
      </c>
      <c r="AC55" s="88">
        <v>4083630</v>
      </c>
      <c r="AD55" s="88">
        <v>3507124</v>
      </c>
      <c r="AE55" s="88">
        <v>3198778</v>
      </c>
      <c r="AF55" s="88">
        <v>3351548</v>
      </c>
      <c r="AG55" s="41">
        <v>3400043</v>
      </c>
      <c r="AH55" s="41">
        <v>3846451</v>
      </c>
      <c r="AI55" s="41">
        <v>3528439</v>
      </c>
      <c r="AJ55" s="41">
        <v>3549004</v>
      </c>
      <c r="AK55" s="41">
        <v>3199486</v>
      </c>
      <c r="AL55" s="82">
        <v>3426368</v>
      </c>
      <c r="AM55" s="52">
        <f t="shared" si="4"/>
        <v>41525578</v>
      </c>
    </row>
    <row r="56" spans="20:39" ht="15" customHeight="1" x14ac:dyDescent="0.3">
      <c r="T56" s="63">
        <v>42186</v>
      </c>
      <c r="U56" s="48">
        <v>549763.30660000001</v>
      </c>
      <c r="V56" s="60">
        <v>1652215</v>
      </c>
      <c r="W56" s="58">
        <f t="shared" si="5"/>
        <v>3.0053206173727562</v>
      </c>
      <c r="Z56" s="28">
        <v>2003</v>
      </c>
      <c r="AA56" s="41">
        <v>3946733</v>
      </c>
      <c r="AB56" s="41">
        <v>4299732</v>
      </c>
      <c r="AC56" s="88">
        <v>5828306</v>
      </c>
      <c r="AD56" s="88">
        <v>4750211</v>
      </c>
      <c r="AE56" s="88">
        <v>4786062</v>
      </c>
      <c r="AF56" s="88">
        <v>4625578</v>
      </c>
      <c r="AG56" s="41">
        <v>4934448</v>
      </c>
      <c r="AH56" s="41">
        <v>5141209</v>
      </c>
      <c r="AI56" s="41">
        <v>4951807</v>
      </c>
      <c r="AJ56" s="41">
        <v>4316571</v>
      </c>
      <c r="AK56" s="41">
        <v>4581913</v>
      </c>
      <c r="AL56" s="82">
        <v>4929288</v>
      </c>
      <c r="AM56" s="52">
        <f t="shared" si="4"/>
        <v>57091858</v>
      </c>
    </row>
    <row r="57" spans="20:39" ht="15" customHeight="1" x14ac:dyDescent="0.3">
      <c r="T57" s="63">
        <v>42217</v>
      </c>
      <c r="U57" s="48">
        <v>488795.09360000002</v>
      </c>
      <c r="V57" s="60">
        <v>1440528</v>
      </c>
      <c r="W57" s="58">
        <f t="shared" si="5"/>
        <v>2.9470999583699586</v>
      </c>
      <c r="Z57" s="28">
        <v>2004</v>
      </c>
      <c r="AA57" s="41">
        <v>5556676</v>
      </c>
      <c r="AB57" s="41">
        <v>5701326</v>
      </c>
      <c r="AC57" s="88">
        <v>6239740</v>
      </c>
      <c r="AD57" s="88">
        <v>5899412</v>
      </c>
      <c r="AE57" s="88">
        <v>6035651</v>
      </c>
      <c r="AF57" s="88">
        <v>5187677</v>
      </c>
      <c r="AG57" s="41">
        <v>5293939</v>
      </c>
      <c r="AH57" s="41">
        <v>5359598</v>
      </c>
      <c r="AI57" s="41">
        <v>5269341</v>
      </c>
      <c r="AJ57" s="41">
        <v>5297833</v>
      </c>
      <c r="AK57" s="41">
        <v>4487669</v>
      </c>
      <c r="AL57" s="82">
        <v>4832148</v>
      </c>
      <c r="AM57" s="52">
        <f t="shared" si="4"/>
        <v>65161010</v>
      </c>
    </row>
    <row r="58" spans="20:39" ht="15" customHeight="1" x14ac:dyDescent="0.3">
      <c r="T58" s="63">
        <v>42248</v>
      </c>
      <c r="U58" s="48">
        <v>538890.21940000006</v>
      </c>
      <c r="V58" s="60">
        <v>1487144</v>
      </c>
      <c r="W58" s="58">
        <f t="shared" si="5"/>
        <v>2.7596418462665455</v>
      </c>
      <c r="Z58" s="28">
        <v>2005</v>
      </c>
      <c r="AA58" s="41">
        <v>5586503</v>
      </c>
      <c r="AB58" s="41">
        <v>5352149</v>
      </c>
      <c r="AC58" s="88">
        <v>6365141</v>
      </c>
      <c r="AD58" s="88">
        <v>5589742</v>
      </c>
      <c r="AE58" s="88">
        <v>5920696</v>
      </c>
      <c r="AF58" s="88">
        <v>5918200</v>
      </c>
      <c r="AG58" s="41">
        <v>6269744</v>
      </c>
      <c r="AH58" s="41">
        <v>6591907</v>
      </c>
      <c r="AI58" s="41">
        <v>6143389</v>
      </c>
      <c r="AJ58" s="41">
        <v>5172978</v>
      </c>
      <c r="AK58" s="41">
        <v>5007875</v>
      </c>
      <c r="AL58" s="82">
        <v>5270432</v>
      </c>
      <c r="AM58" s="52">
        <f t="shared" si="4"/>
        <v>69188756</v>
      </c>
    </row>
    <row r="59" spans="20:39" ht="15" customHeight="1" x14ac:dyDescent="0.3">
      <c r="T59" s="63">
        <v>42278</v>
      </c>
      <c r="U59" s="48">
        <v>582477.36600000004</v>
      </c>
      <c r="V59" s="60">
        <v>1280325</v>
      </c>
      <c r="W59" s="58">
        <f t="shared" si="5"/>
        <v>2.1980682421915771</v>
      </c>
      <c r="Z59" s="28">
        <v>2006</v>
      </c>
      <c r="AA59" s="41">
        <v>5458466</v>
      </c>
      <c r="AB59" s="41">
        <v>5376647</v>
      </c>
      <c r="AC59" s="88">
        <v>6478342</v>
      </c>
      <c r="AD59" s="88">
        <v>6359316</v>
      </c>
      <c r="AE59" s="88">
        <v>6502077</v>
      </c>
      <c r="AF59" s="88">
        <v>5864482</v>
      </c>
      <c r="AG59" s="41">
        <v>5940881</v>
      </c>
      <c r="AH59" s="41">
        <v>6532030</v>
      </c>
      <c r="AI59" s="41">
        <v>5919659</v>
      </c>
      <c r="AJ59" s="41">
        <v>5619606</v>
      </c>
      <c r="AK59" s="41">
        <v>5314129</v>
      </c>
      <c r="AL59" s="82">
        <v>5461838</v>
      </c>
      <c r="AM59" s="52">
        <f t="shared" si="4"/>
        <v>70827473</v>
      </c>
    </row>
    <row r="60" spans="20:39" ht="15" customHeight="1" x14ac:dyDescent="0.3">
      <c r="T60" s="63">
        <v>42309</v>
      </c>
      <c r="U60" s="48">
        <v>555949.4142</v>
      </c>
      <c r="V60" s="60">
        <v>1407934</v>
      </c>
      <c r="W60" s="58">
        <f t="shared" si="5"/>
        <v>2.5324858054324757</v>
      </c>
      <c r="Z60" s="28">
        <v>2007</v>
      </c>
      <c r="AA60" s="41">
        <v>6835727</v>
      </c>
      <c r="AB60" s="41">
        <v>6574661</v>
      </c>
      <c r="AC60" s="88">
        <v>8121272</v>
      </c>
      <c r="AD60" s="88">
        <v>6625543</v>
      </c>
      <c r="AE60" s="88">
        <v>6600079</v>
      </c>
      <c r="AF60" s="88">
        <v>5838620</v>
      </c>
      <c r="AG60" s="41">
        <v>6341813</v>
      </c>
      <c r="AH60" s="41">
        <v>6705506</v>
      </c>
      <c r="AI60" s="41">
        <v>6416341</v>
      </c>
      <c r="AJ60" s="41">
        <v>6056008</v>
      </c>
      <c r="AK60" s="41">
        <v>5564751</v>
      </c>
      <c r="AL60" s="82">
        <v>5333200</v>
      </c>
      <c r="AM60" s="52">
        <f t="shared" si="4"/>
        <v>77013521</v>
      </c>
    </row>
    <row r="61" spans="20:39" ht="15" customHeight="1" x14ac:dyDescent="0.3">
      <c r="T61" s="63">
        <v>42339</v>
      </c>
      <c r="U61" s="48">
        <v>518850.40540000005</v>
      </c>
      <c r="V61" s="60">
        <v>1397391</v>
      </c>
      <c r="W61" s="58">
        <f t="shared" si="5"/>
        <v>2.6932444987157753</v>
      </c>
      <c r="Z61" s="28">
        <v>2008</v>
      </c>
      <c r="AA61" s="41">
        <v>5598724</v>
      </c>
      <c r="AB61" s="41">
        <v>5736752</v>
      </c>
      <c r="AC61" s="88">
        <v>6168939</v>
      </c>
      <c r="AD61" s="88">
        <v>4816933</v>
      </c>
      <c r="AE61" s="88">
        <v>4920873</v>
      </c>
      <c r="AF61" s="88">
        <v>4150457</v>
      </c>
      <c r="AG61" s="41">
        <v>4282731</v>
      </c>
      <c r="AH61" s="41">
        <v>4191376</v>
      </c>
      <c r="AI61" s="41">
        <v>4813569</v>
      </c>
      <c r="AJ61" s="41">
        <v>4819702</v>
      </c>
      <c r="AK61" s="41">
        <v>4087414</v>
      </c>
      <c r="AL61" s="82">
        <v>4445441</v>
      </c>
      <c r="AM61" s="52">
        <f t="shared" si="4"/>
        <v>58032911</v>
      </c>
    </row>
    <row r="62" spans="20:39" ht="15" customHeight="1" x14ac:dyDescent="0.3">
      <c r="T62" s="63">
        <v>42370</v>
      </c>
      <c r="U62" s="48">
        <f>+AA37</f>
        <v>557069.35100000002</v>
      </c>
      <c r="V62" s="60">
        <f>+AA69</f>
        <v>1356817</v>
      </c>
      <c r="W62" s="58">
        <f t="shared" ref="W62:W70" si="6">+V62/U62</f>
        <v>2.4356339072762951</v>
      </c>
      <c r="Z62" s="28">
        <v>2009</v>
      </c>
      <c r="AA62" s="41">
        <v>6300394</v>
      </c>
      <c r="AB62" s="41">
        <v>5415138</v>
      </c>
      <c r="AC62" s="88">
        <v>6651831</v>
      </c>
      <c r="AD62" s="88">
        <v>5864823</v>
      </c>
      <c r="AE62" s="88">
        <v>5156503</v>
      </c>
      <c r="AF62" s="88">
        <v>4954101</v>
      </c>
      <c r="AG62" s="41">
        <v>5079279</v>
      </c>
      <c r="AH62" s="41">
        <v>5209868</v>
      </c>
      <c r="AI62" s="41">
        <v>5255301</v>
      </c>
      <c r="AJ62" s="41">
        <v>5083083</v>
      </c>
      <c r="AK62" s="41">
        <v>4783951</v>
      </c>
      <c r="AL62" s="82">
        <v>5237516</v>
      </c>
      <c r="AM62" s="52">
        <f t="shared" si="4"/>
        <v>64991788</v>
      </c>
    </row>
    <row r="63" spans="20:39" ht="15" customHeight="1" x14ac:dyDescent="0.3">
      <c r="T63" s="63">
        <v>42401</v>
      </c>
      <c r="U63" s="48">
        <f>+AB37</f>
        <v>471378.7536</v>
      </c>
      <c r="V63" s="60">
        <f>+AB69</f>
        <v>1170925</v>
      </c>
      <c r="W63" s="58">
        <f t="shared" si="6"/>
        <v>2.4840428022210292</v>
      </c>
      <c r="Z63" s="28">
        <v>2010</v>
      </c>
      <c r="AA63" s="41">
        <v>5246319</v>
      </c>
      <c r="AB63" s="41">
        <v>5901049</v>
      </c>
      <c r="AC63" s="88">
        <v>6377310</v>
      </c>
      <c r="AD63" s="88">
        <v>4065499</v>
      </c>
      <c r="AE63" s="88">
        <v>3454211</v>
      </c>
      <c r="AF63" s="88">
        <v>3465448</v>
      </c>
      <c r="AG63" s="41">
        <v>3611887</v>
      </c>
      <c r="AH63" s="41">
        <v>4301168</v>
      </c>
      <c r="AI63" s="41">
        <v>4004598</v>
      </c>
      <c r="AJ63" s="41">
        <v>4898703</v>
      </c>
      <c r="AK63" s="41">
        <v>3855381</v>
      </c>
      <c r="AL63" s="82">
        <v>4719834</v>
      </c>
      <c r="AM63" s="52">
        <f t="shared" si="4"/>
        <v>53901407</v>
      </c>
    </row>
    <row r="64" spans="20:39" ht="15" customHeight="1" x14ac:dyDescent="0.3">
      <c r="T64" s="63">
        <v>42430</v>
      </c>
      <c r="U64" s="48">
        <v>460133.08900000004</v>
      </c>
      <c r="V64" s="60">
        <v>1144948</v>
      </c>
      <c r="W64" s="58">
        <f t="shared" si="6"/>
        <v>2.4882974673442795</v>
      </c>
      <c r="Z64" s="28">
        <v>2011</v>
      </c>
      <c r="AA64" s="41">
        <v>5175555</v>
      </c>
      <c r="AB64" s="41">
        <v>4739776</v>
      </c>
      <c r="AC64" s="88">
        <v>5551743</v>
      </c>
      <c r="AD64" s="88">
        <v>4396418</v>
      </c>
      <c r="AE64" s="88">
        <v>3890439</v>
      </c>
      <c r="AF64" s="88">
        <v>3785463</v>
      </c>
      <c r="AG64" s="41">
        <v>4088706</v>
      </c>
      <c r="AH64" s="41">
        <v>4942340</v>
      </c>
      <c r="AI64" s="41">
        <v>4729775</v>
      </c>
      <c r="AJ64" s="41">
        <v>4309742</v>
      </c>
      <c r="AK64" s="41">
        <v>3455282</v>
      </c>
      <c r="AL64" s="82">
        <v>4283769</v>
      </c>
      <c r="AM64" s="52">
        <f t="shared" si="4"/>
        <v>53349008</v>
      </c>
    </row>
    <row r="65" spans="20:39" ht="15" customHeight="1" x14ac:dyDescent="0.3">
      <c r="T65" s="63">
        <v>42461</v>
      </c>
      <c r="U65" s="48">
        <v>410331.17500000005</v>
      </c>
      <c r="V65" s="60">
        <v>1009284</v>
      </c>
      <c r="W65" s="58">
        <f t="shared" si="6"/>
        <v>2.4596814999494003</v>
      </c>
      <c r="Z65" s="28">
        <v>2012</v>
      </c>
      <c r="AA65" s="41">
        <v>4689686</v>
      </c>
      <c r="AB65" s="41">
        <v>5030829</v>
      </c>
      <c r="AC65" s="88">
        <v>5737815</v>
      </c>
      <c r="AD65" s="88">
        <v>4216607</v>
      </c>
      <c r="AE65" s="88">
        <v>4292526</v>
      </c>
      <c r="AF65" s="88">
        <v>3728480</v>
      </c>
      <c r="AG65" s="41">
        <v>3852834</v>
      </c>
      <c r="AH65" s="41">
        <v>4048067</v>
      </c>
      <c r="AI65" s="41">
        <v>4245761</v>
      </c>
      <c r="AJ65" s="41">
        <v>4276383</v>
      </c>
      <c r="AK65" s="41">
        <v>4302878</v>
      </c>
      <c r="AL65" s="82">
        <v>3447115</v>
      </c>
      <c r="AM65" s="52">
        <f t="shared" si="4"/>
        <v>51868981</v>
      </c>
    </row>
    <row r="66" spans="20:39" ht="15" customHeight="1" x14ac:dyDescent="0.3">
      <c r="T66" s="63">
        <v>42491</v>
      </c>
      <c r="U66" s="48">
        <f>+AE37</f>
        <v>351235</v>
      </c>
      <c r="V66" s="60">
        <f>+AE69</f>
        <v>880253</v>
      </c>
      <c r="W66" s="58">
        <f t="shared" si="6"/>
        <v>2.5061653878457442</v>
      </c>
      <c r="Z66" s="28">
        <v>2013</v>
      </c>
      <c r="AA66" s="41">
        <v>5019052</v>
      </c>
      <c r="AB66" s="41">
        <v>4343056</v>
      </c>
      <c r="AC66" s="88">
        <v>4449491</v>
      </c>
      <c r="AD66" s="88">
        <v>3859105</v>
      </c>
      <c r="AE66" s="88">
        <v>3548588</v>
      </c>
      <c r="AF66" s="88">
        <v>2656150</v>
      </c>
      <c r="AG66" s="41">
        <v>2773142</v>
      </c>
      <c r="AH66" s="41">
        <v>3026309</v>
      </c>
      <c r="AI66" s="41">
        <v>2154034</v>
      </c>
      <c r="AJ66" s="41">
        <v>1663706</v>
      </c>
      <c r="AK66" s="41">
        <v>1517729</v>
      </c>
      <c r="AL66" s="82">
        <v>1661027</v>
      </c>
      <c r="AM66" s="52">
        <f t="shared" si="4"/>
        <v>36671389</v>
      </c>
    </row>
    <row r="67" spans="20:39" ht="15" customHeight="1" x14ac:dyDescent="0.3">
      <c r="T67" s="63">
        <v>42522</v>
      </c>
      <c r="U67" s="48">
        <v>296682</v>
      </c>
      <c r="V67" s="60">
        <v>749757</v>
      </c>
      <c r="W67" s="58">
        <f t="shared" si="6"/>
        <v>2.5271401702833338</v>
      </c>
      <c r="Z67" s="28">
        <v>2014</v>
      </c>
      <c r="AA67" s="41">
        <v>1574743</v>
      </c>
      <c r="AB67" s="41">
        <v>1417511</v>
      </c>
      <c r="AC67" s="88">
        <v>1434870</v>
      </c>
      <c r="AD67" s="88">
        <v>1365275</v>
      </c>
      <c r="AE67" s="88">
        <v>1124618</v>
      </c>
      <c r="AF67" s="88">
        <v>946754</v>
      </c>
      <c r="AG67" s="41">
        <v>1244655</v>
      </c>
      <c r="AH67" s="41">
        <v>1364924</v>
      </c>
      <c r="AI67" s="41">
        <v>1518010</v>
      </c>
      <c r="AJ67" s="41">
        <v>1165077</v>
      </c>
      <c r="AK67" s="41">
        <v>858021</v>
      </c>
      <c r="AL67" s="82">
        <v>1243039</v>
      </c>
      <c r="AM67" s="52">
        <f t="shared" si="4"/>
        <v>15257497</v>
      </c>
    </row>
    <row r="68" spans="20:39" ht="15" customHeight="1" x14ac:dyDescent="0.3">
      <c r="T68" s="63">
        <v>42552</v>
      </c>
      <c r="U68" s="48">
        <v>367233.44960000005</v>
      </c>
      <c r="V68" s="60">
        <v>966038</v>
      </c>
      <c r="W68" s="58">
        <f t="shared" si="6"/>
        <v>2.6305828106133387</v>
      </c>
      <c r="Z68" s="28">
        <v>2015</v>
      </c>
      <c r="AA68" s="54">
        <v>1498436</v>
      </c>
      <c r="AB68" s="53">
        <v>1526894</v>
      </c>
      <c r="AC68" s="89">
        <v>1694771</v>
      </c>
      <c r="AD68" s="90">
        <v>1624978</v>
      </c>
      <c r="AE68" s="90">
        <v>1448743</v>
      </c>
      <c r="AF68" s="90">
        <v>1599707</v>
      </c>
      <c r="AG68" s="53">
        <v>1652215</v>
      </c>
      <c r="AH68" s="53">
        <v>1440528</v>
      </c>
      <c r="AI68" s="54">
        <v>1487144</v>
      </c>
      <c r="AJ68" s="53">
        <v>1280325</v>
      </c>
      <c r="AK68" s="53">
        <v>1407934</v>
      </c>
      <c r="AL68" s="83">
        <v>1397391</v>
      </c>
      <c r="AM68" s="52">
        <f t="shared" si="4"/>
        <v>18059066</v>
      </c>
    </row>
    <row r="69" spans="20:39" ht="15" customHeight="1" x14ac:dyDescent="0.3">
      <c r="T69" s="63">
        <v>42583</v>
      </c>
      <c r="U69" s="48">
        <v>386080.57500000001</v>
      </c>
      <c r="V69" s="60">
        <v>884734</v>
      </c>
      <c r="W69" s="58">
        <f t="shared" si="6"/>
        <v>2.2915786426188367</v>
      </c>
      <c r="Z69" s="28">
        <v>2016</v>
      </c>
      <c r="AA69" s="54">
        <v>1356817</v>
      </c>
      <c r="AB69" s="53">
        <v>1170925</v>
      </c>
      <c r="AC69" s="89">
        <v>1144948</v>
      </c>
      <c r="AD69" s="90">
        <v>1009284</v>
      </c>
      <c r="AE69" s="90">
        <v>880253</v>
      </c>
      <c r="AF69" s="90">
        <v>749757</v>
      </c>
      <c r="AG69" s="53">
        <v>966038</v>
      </c>
      <c r="AH69" s="53">
        <v>884734</v>
      </c>
      <c r="AI69" s="54">
        <v>950268</v>
      </c>
      <c r="AJ69" s="53">
        <v>915022</v>
      </c>
      <c r="AK69" s="53">
        <v>853950</v>
      </c>
      <c r="AL69" s="83">
        <v>861927</v>
      </c>
      <c r="AM69" s="52">
        <f>SUM(AA69:AL69)</f>
        <v>11743923</v>
      </c>
    </row>
    <row r="70" spans="20:39" ht="15" customHeight="1" x14ac:dyDescent="0.3">
      <c r="T70" s="63">
        <v>42614</v>
      </c>
      <c r="U70" s="48">
        <v>376314.19700000004</v>
      </c>
      <c r="V70" s="60">
        <v>950268</v>
      </c>
      <c r="W70" s="58">
        <f t="shared" si="6"/>
        <v>2.5251983783115146</v>
      </c>
      <c r="Z70" s="28">
        <v>2017</v>
      </c>
      <c r="AA70" s="54">
        <v>1073105</v>
      </c>
      <c r="AB70" s="54">
        <v>783004</v>
      </c>
      <c r="AC70" s="90">
        <v>1033487</v>
      </c>
      <c r="AD70" s="90">
        <v>655505</v>
      </c>
      <c r="AE70" s="90">
        <v>500318</v>
      </c>
      <c r="AF70" s="89">
        <v>361309</v>
      </c>
      <c r="AG70" s="53">
        <v>319772</v>
      </c>
      <c r="AH70" s="54">
        <v>386389</v>
      </c>
      <c r="AI70" s="54">
        <v>514037</v>
      </c>
      <c r="AJ70" s="53">
        <v>514502</v>
      </c>
      <c r="AK70" s="53">
        <v>628726</v>
      </c>
      <c r="AL70" s="84">
        <v>368928</v>
      </c>
      <c r="AM70" s="52">
        <f t="shared" si="4"/>
        <v>7139082</v>
      </c>
    </row>
    <row r="71" spans="20:39" ht="15" customHeight="1" x14ac:dyDescent="0.3">
      <c r="T71" s="63">
        <v>42644</v>
      </c>
      <c r="U71" s="48">
        <v>331005.25780000002</v>
      </c>
      <c r="V71" s="60">
        <v>915022</v>
      </c>
      <c r="W71" s="58">
        <f>+V71/U71</f>
        <v>2.7643730074912423</v>
      </c>
      <c r="Z71" s="28">
        <v>2018</v>
      </c>
      <c r="AA71" s="76">
        <v>492140</v>
      </c>
      <c r="AB71" s="76">
        <v>366833</v>
      </c>
      <c r="AC71" s="91">
        <v>489973</v>
      </c>
      <c r="AD71" s="91">
        <v>351927</v>
      </c>
      <c r="AE71" s="91">
        <v>448615</v>
      </c>
      <c r="AF71" s="91">
        <v>374589</v>
      </c>
      <c r="AG71" s="61">
        <v>282373</v>
      </c>
      <c r="AH71" s="60">
        <v>335632</v>
      </c>
      <c r="AI71" s="60">
        <v>342801</v>
      </c>
      <c r="AJ71" s="60">
        <v>285839</v>
      </c>
      <c r="AK71" s="60">
        <v>222257</v>
      </c>
      <c r="AL71" s="85">
        <v>221788</v>
      </c>
      <c r="AM71" s="52">
        <f>SUM(AA71:AL71)</f>
        <v>4214767</v>
      </c>
    </row>
    <row r="72" spans="20:39" ht="15" customHeight="1" thickBot="1" x14ac:dyDescent="0.35">
      <c r="T72" s="63">
        <v>42675</v>
      </c>
      <c r="U72" s="48">
        <v>311968.5368</v>
      </c>
      <c r="V72" s="60">
        <v>853950</v>
      </c>
      <c r="W72" s="58">
        <f>+V72/U72</f>
        <v>2.7372952694503905</v>
      </c>
      <c r="Z72" s="29">
        <v>2019</v>
      </c>
      <c r="AA72" s="55">
        <v>310020</v>
      </c>
      <c r="AB72" s="55">
        <v>312337</v>
      </c>
      <c r="AC72" s="92">
        <v>428227</v>
      </c>
      <c r="AD72" s="92">
        <v>373498</v>
      </c>
      <c r="AE72" s="92">
        <v>327367</v>
      </c>
      <c r="AF72" s="92">
        <v>293208</v>
      </c>
      <c r="AG72" s="92">
        <v>267940</v>
      </c>
      <c r="AH72" s="77"/>
      <c r="AI72" s="77"/>
      <c r="AJ72" s="77"/>
      <c r="AK72" s="77"/>
      <c r="AL72" s="86"/>
      <c r="AM72" s="56">
        <f t="shared" si="4"/>
        <v>2312597</v>
      </c>
    </row>
    <row r="73" spans="20:39" ht="15" customHeight="1" x14ac:dyDescent="0.3">
      <c r="T73" s="63">
        <v>42705</v>
      </c>
      <c r="U73" s="48">
        <v>343608.95600000001</v>
      </c>
      <c r="V73" s="60">
        <v>861927</v>
      </c>
      <c r="W73" s="58">
        <f t="shared" ref="W73:W77" si="7">+V73/U73</f>
        <v>2.5084532429940505</v>
      </c>
      <c r="X73" s="22"/>
    </row>
    <row r="74" spans="20:39" ht="15" customHeight="1" x14ac:dyDescent="0.3">
      <c r="T74" s="63">
        <v>42736</v>
      </c>
      <c r="U74" s="48">
        <v>410436.99580000003</v>
      </c>
      <c r="V74" s="60">
        <v>1073105</v>
      </c>
      <c r="W74" s="58">
        <f t="shared" si="7"/>
        <v>2.6145425753065115</v>
      </c>
      <c r="X74" s="22"/>
    </row>
    <row r="75" spans="20:39" ht="15" customHeight="1" x14ac:dyDescent="0.3">
      <c r="T75" s="63">
        <v>42767</v>
      </c>
      <c r="U75" s="48">
        <v>323009.17360000004</v>
      </c>
      <c r="V75" s="60">
        <v>783004</v>
      </c>
      <c r="W75" s="58">
        <f t="shared" si="7"/>
        <v>2.424092143493227</v>
      </c>
      <c r="X75" s="22"/>
    </row>
    <row r="76" spans="20:39" ht="15" customHeight="1" x14ac:dyDescent="0.3">
      <c r="T76" s="63">
        <v>42795</v>
      </c>
      <c r="U76" s="48">
        <v>424310.54360000003</v>
      </c>
      <c r="V76" s="60">
        <v>1033487</v>
      </c>
      <c r="W76" s="58">
        <f t="shared" si="7"/>
        <v>2.4356854091617248</v>
      </c>
      <c r="X76" s="22"/>
    </row>
    <row r="77" spans="20:39" ht="15" customHeight="1" x14ac:dyDescent="0.3">
      <c r="T77" s="63">
        <v>42826</v>
      </c>
      <c r="U77" s="48">
        <v>273577.6324</v>
      </c>
      <c r="V77" s="60">
        <v>655505</v>
      </c>
      <c r="W77" s="58">
        <f t="shared" si="7"/>
        <v>2.3960474920755983</v>
      </c>
      <c r="X77" s="22"/>
    </row>
    <row r="78" spans="20:39" ht="15" customHeight="1" x14ac:dyDescent="0.3">
      <c r="T78" s="63">
        <v>42856</v>
      </c>
      <c r="U78" s="48">
        <v>204031.32080000002</v>
      </c>
      <c r="V78" s="54">
        <v>500318</v>
      </c>
      <c r="W78" s="58">
        <f t="shared" ref="W78:W88" si="8">+V78/U78</f>
        <v>2.4521627269689272</v>
      </c>
    </row>
    <row r="79" spans="20:39" ht="15" customHeight="1" x14ac:dyDescent="0.3">
      <c r="T79" s="63">
        <v>42887</v>
      </c>
      <c r="U79" s="48">
        <v>152318.01860000001</v>
      </c>
      <c r="V79" s="53">
        <v>361309</v>
      </c>
      <c r="W79" s="58">
        <f t="shared" si="8"/>
        <v>2.372069984371501</v>
      </c>
    </row>
    <row r="80" spans="20:39" ht="15" customHeight="1" x14ac:dyDescent="0.3">
      <c r="T80" s="63">
        <v>42917</v>
      </c>
      <c r="U80" s="48">
        <v>141513.274</v>
      </c>
      <c r="V80" s="53">
        <v>319772</v>
      </c>
      <c r="W80" s="58">
        <f t="shared" si="8"/>
        <v>2.2596608145748927</v>
      </c>
      <c r="Z80" s="20"/>
    </row>
    <row r="81" spans="4:26" ht="15" customHeight="1" x14ac:dyDescent="0.3">
      <c r="T81" s="63">
        <v>42948</v>
      </c>
      <c r="U81" s="48">
        <v>128905.16660000001</v>
      </c>
      <c r="V81" s="54">
        <v>386389</v>
      </c>
      <c r="W81" s="58">
        <f t="shared" si="8"/>
        <v>2.9974671317790298</v>
      </c>
      <c r="Z81" s="20"/>
    </row>
    <row r="82" spans="4:26" ht="15" customHeight="1" x14ac:dyDescent="0.3">
      <c r="T82" s="63">
        <v>42979</v>
      </c>
      <c r="U82" s="48">
        <v>224650.94460000002</v>
      </c>
      <c r="V82" s="54">
        <v>514037</v>
      </c>
      <c r="W82" s="58">
        <f t="shared" si="8"/>
        <v>2.2881586405757761</v>
      </c>
      <c r="Z82" s="20"/>
    </row>
    <row r="83" spans="4:26" ht="15" customHeight="1" x14ac:dyDescent="0.3">
      <c r="T83" s="63">
        <v>43009</v>
      </c>
      <c r="U83" s="48">
        <v>212543.28140000001</v>
      </c>
      <c r="V83" s="54">
        <v>514502</v>
      </c>
      <c r="W83" s="58">
        <f t="shared" si="8"/>
        <v>2.4206928424696845</v>
      </c>
      <c r="Z83" s="20"/>
    </row>
    <row r="84" spans="4:26" ht="15" customHeight="1" x14ac:dyDescent="0.3">
      <c r="T84" s="63">
        <v>43040</v>
      </c>
      <c r="U84" s="48">
        <v>241337.56200000003</v>
      </c>
      <c r="V84" s="54">
        <v>628726</v>
      </c>
      <c r="W84" s="58">
        <f t="shared" si="8"/>
        <v>2.6051725839511044</v>
      </c>
      <c r="Z84" s="20"/>
    </row>
    <row r="85" spans="4:26" ht="15" customHeight="1" x14ac:dyDescent="0.3">
      <c r="T85" s="63">
        <v>43070</v>
      </c>
      <c r="U85" s="48">
        <v>153742.19020000001</v>
      </c>
      <c r="V85" s="54">
        <v>368928</v>
      </c>
      <c r="W85" s="58">
        <f t="shared" si="8"/>
        <v>2.3996535987946395</v>
      </c>
      <c r="Z85" s="20"/>
    </row>
    <row r="86" spans="4:26" ht="15" customHeight="1" x14ac:dyDescent="0.3">
      <c r="T86" s="63">
        <v>43101</v>
      </c>
      <c r="U86" s="48">
        <v>203341.28100000002</v>
      </c>
      <c r="V86" s="54">
        <v>492140</v>
      </c>
      <c r="W86" s="58">
        <f t="shared" si="8"/>
        <v>2.4202660550761452</v>
      </c>
    </row>
    <row r="87" spans="4:26" ht="15" customHeight="1" x14ac:dyDescent="0.3">
      <c r="D87" s="13"/>
      <c r="T87" s="63">
        <v>43132</v>
      </c>
      <c r="U87" s="48">
        <v>152101.96780000001</v>
      </c>
      <c r="V87" s="54">
        <v>366833</v>
      </c>
      <c r="W87" s="58">
        <f t="shared" si="8"/>
        <v>2.4117570949663936</v>
      </c>
    </row>
    <row r="88" spans="4:26" ht="15" customHeight="1" x14ac:dyDescent="0.3">
      <c r="T88" s="63">
        <v>43160</v>
      </c>
      <c r="U88" s="48">
        <v>205149.05300000001</v>
      </c>
      <c r="V88" s="54">
        <v>489973</v>
      </c>
      <c r="W88" s="58">
        <f t="shared" si="8"/>
        <v>2.3883756363233126</v>
      </c>
    </row>
    <row r="89" spans="4:26" ht="15" customHeight="1" x14ac:dyDescent="0.3">
      <c r="T89" s="63">
        <v>43191</v>
      </c>
      <c r="U89" s="48">
        <v>149630.61120000001</v>
      </c>
      <c r="V89" s="54">
        <v>351927</v>
      </c>
      <c r="W89" s="58">
        <f t="shared" ref="W89:W102" si="9">+V89/U89</f>
        <v>2.3519719473016494</v>
      </c>
    </row>
    <row r="90" spans="4:26" ht="15" customHeight="1" x14ac:dyDescent="0.3">
      <c r="T90" s="63">
        <v>43221</v>
      </c>
      <c r="U90" s="48">
        <v>191643</v>
      </c>
      <c r="V90" s="54">
        <v>448615</v>
      </c>
      <c r="W90" s="58">
        <f t="shared" si="9"/>
        <v>2.340889048908648</v>
      </c>
    </row>
    <row r="91" spans="4:26" ht="15" customHeight="1" x14ac:dyDescent="0.3">
      <c r="T91" s="63">
        <v>43252</v>
      </c>
      <c r="U91" s="48">
        <v>161989</v>
      </c>
      <c r="V91" s="54">
        <v>374589</v>
      </c>
      <c r="W91" s="58">
        <f t="shared" si="9"/>
        <v>2.3124347949552129</v>
      </c>
    </row>
    <row r="92" spans="4:26" ht="15" customHeight="1" x14ac:dyDescent="0.3">
      <c r="T92" s="63">
        <v>43282</v>
      </c>
      <c r="U92" s="48">
        <v>127813</v>
      </c>
      <c r="V92" s="61">
        <v>282373</v>
      </c>
      <c r="W92" s="58">
        <f t="shared" si="9"/>
        <v>2.2092666630154993</v>
      </c>
    </row>
    <row r="93" spans="4:26" ht="15" customHeight="1" x14ac:dyDescent="0.3">
      <c r="T93" s="63">
        <v>43313</v>
      </c>
      <c r="U93" s="48">
        <v>154089.894</v>
      </c>
      <c r="V93" s="54">
        <v>335632</v>
      </c>
      <c r="W93" s="58">
        <f t="shared" si="9"/>
        <v>2.178157121712343</v>
      </c>
    </row>
    <row r="94" spans="4:26" ht="15" customHeight="1" x14ac:dyDescent="0.3">
      <c r="T94" s="63">
        <v>43344</v>
      </c>
      <c r="U94" s="48">
        <v>156951.49400000001</v>
      </c>
      <c r="V94" s="54">
        <v>342801</v>
      </c>
      <c r="W94" s="58">
        <f t="shared" si="9"/>
        <v>2.1841206557740698</v>
      </c>
    </row>
    <row r="95" spans="4:26" ht="15" customHeight="1" x14ac:dyDescent="0.3">
      <c r="T95" s="63">
        <v>43374</v>
      </c>
      <c r="U95" s="48">
        <v>128972.628</v>
      </c>
      <c r="V95" s="54">
        <v>285839</v>
      </c>
      <c r="W95" s="58">
        <f t="shared" si="9"/>
        <v>2.2162764644913651</v>
      </c>
    </row>
    <row r="96" spans="4:26" ht="15" customHeight="1" x14ac:dyDescent="0.3">
      <c r="T96" s="63">
        <v>43405</v>
      </c>
      <c r="U96" s="48">
        <v>105526.466</v>
      </c>
      <c r="V96" s="54">
        <v>222257</v>
      </c>
      <c r="W96" s="58">
        <f t="shared" si="9"/>
        <v>2.1061730618364498</v>
      </c>
    </row>
    <row r="97" spans="20:35" ht="15" customHeight="1" x14ac:dyDescent="0.3">
      <c r="T97" s="63">
        <v>43435</v>
      </c>
      <c r="U97" s="78">
        <v>97975.633900000001</v>
      </c>
      <c r="V97" s="61">
        <v>221788</v>
      </c>
      <c r="W97" s="58">
        <f t="shared" si="9"/>
        <v>2.2637056906043656</v>
      </c>
    </row>
    <row r="98" spans="20:35" ht="15" customHeight="1" x14ac:dyDescent="0.3">
      <c r="T98" s="63">
        <v>43466</v>
      </c>
      <c r="U98" s="78">
        <v>144364.15737</v>
      </c>
      <c r="V98" s="61">
        <v>310020</v>
      </c>
      <c r="W98" s="58">
        <f t="shared" si="9"/>
        <v>2.1474859525237293</v>
      </c>
      <c r="AB98" s="23"/>
      <c r="AC98" s="23"/>
      <c r="AD98" s="23"/>
      <c r="AE98" s="23"/>
      <c r="AF98" s="23"/>
      <c r="AG98" s="23"/>
      <c r="AH98" s="23"/>
      <c r="AI98" s="23"/>
    </row>
    <row r="99" spans="20:35" ht="15" customHeight="1" x14ac:dyDescent="0.3">
      <c r="T99" s="63">
        <v>43497</v>
      </c>
      <c r="U99" s="48">
        <v>140800</v>
      </c>
      <c r="V99" s="60">
        <v>312337</v>
      </c>
      <c r="W99" s="58">
        <f t="shared" si="9"/>
        <v>2.2183025568181818</v>
      </c>
      <c r="AA99" s="23"/>
      <c r="AB99" s="15"/>
      <c r="AC99" s="15"/>
      <c r="AD99" s="15"/>
      <c r="AE99" s="15"/>
      <c r="AF99" s="15"/>
      <c r="AG99" s="15"/>
      <c r="AH99" s="15"/>
      <c r="AI99" s="23"/>
    </row>
    <row r="100" spans="20:35" ht="15" customHeight="1" x14ac:dyDescent="0.3">
      <c r="T100" s="63">
        <v>43525</v>
      </c>
      <c r="U100" s="48">
        <v>197476</v>
      </c>
      <c r="V100" s="76">
        <v>428227</v>
      </c>
      <c r="W100" s="58">
        <f t="shared" si="9"/>
        <v>2.168501488788511</v>
      </c>
      <c r="AA100" s="15"/>
      <c r="AB100" s="22"/>
      <c r="AC100" s="22"/>
      <c r="AD100" s="22"/>
      <c r="AE100" s="22"/>
      <c r="AF100" s="22"/>
      <c r="AG100" s="22"/>
      <c r="AH100" s="22"/>
      <c r="AI100" s="23"/>
    </row>
    <row r="101" spans="20:35" ht="15" customHeight="1" x14ac:dyDescent="0.3">
      <c r="T101" s="63">
        <v>43556</v>
      </c>
      <c r="U101" s="78">
        <v>175027.19</v>
      </c>
      <c r="V101" s="61">
        <v>373498</v>
      </c>
      <c r="W101" s="58">
        <f t="shared" si="9"/>
        <v>2.1339427319835278</v>
      </c>
      <c r="AA101" s="15"/>
      <c r="AB101" s="25"/>
      <c r="AC101" s="25"/>
      <c r="AD101" s="25"/>
      <c r="AE101" s="25"/>
      <c r="AF101" s="25"/>
      <c r="AG101" s="25"/>
      <c r="AH101" s="25"/>
      <c r="AI101" s="24"/>
    </row>
    <row r="102" spans="20:35" ht="15" customHeight="1" x14ac:dyDescent="0.3">
      <c r="T102" s="63">
        <v>43586</v>
      </c>
      <c r="U102" s="78">
        <v>149144.92000000001</v>
      </c>
      <c r="V102" s="61">
        <v>327367</v>
      </c>
      <c r="W102" s="58">
        <f t="shared" si="9"/>
        <v>2.1949591042054934</v>
      </c>
      <c r="AA102" s="15"/>
      <c r="AB102" s="22"/>
      <c r="AC102" s="22"/>
      <c r="AD102" s="22"/>
      <c r="AE102" s="22"/>
      <c r="AF102" s="22"/>
      <c r="AG102" s="22"/>
      <c r="AH102" s="22"/>
      <c r="AI102" s="23"/>
    </row>
    <row r="103" spans="20:35" ht="15" customHeight="1" x14ac:dyDescent="0.3">
      <c r="T103" s="63">
        <v>43617</v>
      </c>
      <c r="U103" s="78">
        <v>141034.12</v>
      </c>
      <c r="V103" s="61">
        <v>293208</v>
      </c>
      <c r="W103" s="58">
        <f t="shared" ref="W103" si="10">+V103/U103</f>
        <v>2.0789862765123788</v>
      </c>
      <c r="Z103" s="20"/>
      <c r="AA103" s="15"/>
      <c r="AB103" s="23"/>
      <c r="AC103" s="23"/>
      <c r="AD103" s="23"/>
      <c r="AE103" s="23"/>
      <c r="AF103" s="23"/>
      <c r="AG103" s="23"/>
      <c r="AH103" s="23"/>
      <c r="AI103" s="23"/>
    </row>
    <row r="104" spans="20:35" ht="15" customHeight="1" thickBot="1" x14ac:dyDescent="0.35">
      <c r="T104" s="64">
        <v>43647</v>
      </c>
      <c r="U104" s="96">
        <v>123295.72</v>
      </c>
      <c r="V104" s="97">
        <v>267940</v>
      </c>
      <c r="W104" s="62">
        <f t="shared" ref="W104" si="11">+V104/U104</f>
        <v>2.1731492382703959</v>
      </c>
      <c r="Z104" s="20"/>
      <c r="AA104" s="15"/>
    </row>
    <row r="105" spans="20:35" ht="15" customHeight="1" thickBot="1" x14ac:dyDescent="0.35">
      <c r="Z105" s="20"/>
      <c r="AA105" s="15"/>
    </row>
    <row r="106" spans="20:35" ht="15" customHeight="1" thickBot="1" x14ac:dyDescent="0.35">
      <c r="T106" s="118" t="s">
        <v>28</v>
      </c>
      <c r="U106" s="119"/>
      <c r="V106" s="119"/>
      <c r="W106" s="114"/>
      <c r="X106" s="120"/>
      <c r="Z106" s="20"/>
      <c r="AA106" s="15"/>
    </row>
    <row r="107" spans="20:35" ht="15" customHeight="1" thickBot="1" x14ac:dyDescent="0.35">
      <c r="T107" s="110" t="s">
        <v>30</v>
      </c>
      <c r="U107" s="112" t="s">
        <v>24</v>
      </c>
      <c r="V107" s="114" t="s">
        <v>9</v>
      </c>
      <c r="W107" s="26" t="s">
        <v>8</v>
      </c>
      <c r="X107" s="26" t="s">
        <v>25</v>
      </c>
      <c r="Z107" s="20"/>
      <c r="AA107" s="15"/>
    </row>
    <row r="108" spans="20:35" ht="15" customHeight="1" thickBot="1" x14ac:dyDescent="0.35">
      <c r="T108" s="111"/>
      <c r="U108" s="113"/>
      <c r="V108" s="115"/>
      <c r="W108" s="116" t="s">
        <v>26</v>
      </c>
      <c r="X108" s="117"/>
      <c r="Y108" s="20"/>
      <c r="Z108" s="20"/>
      <c r="AA108" s="15"/>
    </row>
    <row r="109" spans="20:35" ht="15" customHeight="1" x14ac:dyDescent="0.3">
      <c r="T109" s="31">
        <v>2015</v>
      </c>
      <c r="U109" s="37">
        <v>549763.30660000001</v>
      </c>
      <c r="V109" s="40">
        <v>1652215</v>
      </c>
      <c r="W109" s="79"/>
      <c r="X109" s="80"/>
      <c r="Y109" s="20"/>
      <c r="Z109" s="20"/>
      <c r="AA109" s="15"/>
    </row>
    <row r="110" spans="20:35" ht="15" customHeight="1" x14ac:dyDescent="0.3">
      <c r="T110" s="32">
        <v>2016</v>
      </c>
      <c r="U110" s="38">
        <v>367233.44960000005</v>
      </c>
      <c r="V110" s="41">
        <v>966038</v>
      </c>
      <c r="W110" s="45">
        <f t="shared" ref="W110:X111" si="12">(U110-U109)/U109</f>
        <v>-0.33201535062216531</v>
      </c>
      <c r="X110" s="46">
        <f t="shared" si="12"/>
        <v>-0.41530732985719171</v>
      </c>
      <c r="Y110" s="20"/>
    </row>
    <row r="111" spans="20:35" ht="15" customHeight="1" x14ac:dyDescent="0.3">
      <c r="T111" s="32">
        <v>2017</v>
      </c>
      <c r="U111" s="38">
        <v>141513.274</v>
      </c>
      <c r="V111" s="41">
        <v>319772</v>
      </c>
      <c r="W111" s="45">
        <f t="shared" si="12"/>
        <v>-0.61465036980117183</v>
      </c>
      <c r="X111" s="46">
        <f t="shared" si="12"/>
        <v>-0.66898610613661158</v>
      </c>
      <c r="Y111" s="20"/>
    </row>
    <row r="112" spans="20:35" ht="15" customHeight="1" x14ac:dyDescent="0.3">
      <c r="T112" s="32">
        <v>2018</v>
      </c>
      <c r="U112" s="38">
        <v>127813</v>
      </c>
      <c r="V112" s="76">
        <v>282373</v>
      </c>
      <c r="W112" s="45">
        <f>(U112-U111)/U111</f>
        <v>-9.6812642466317364E-2</v>
      </c>
      <c r="X112" s="46">
        <f>(V112-V111)/V111</f>
        <v>-0.11695520558397858</v>
      </c>
      <c r="Y112" s="20"/>
      <c r="Z112" s="20"/>
      <c r="AA112" s="44"/>
    </row>
    <row r="113" spans="12:27" ht="15" customHeight="1" thickBot="1" x14ac:dyDescent="0.35">
      <c r="T113" s="33">
        <v>2019</v>
      </c>
      <c r="U113" s="39">
        <v>123295.72</v>
      </c>
      <c r="V113" s="42">
        <v>267940</v>
      </c>
      <c r="W113" s="98">
        <f>(U113-U112)/U112</f>
        <v>-3.5342883744220059E-2</v>
      </c>
      <c r="X113" s="99">
        <f>(V113-V112)/V112</f>
        <v>-5.1113243829969582E-2</v>
      </c>
      <c r="Y113" s="20"/>
      <c r="Z113" s="20"/>
      <c r="AA113" s="44"/>
    </row>
    <row r="114" spans="12:27" ht="15" customHeight="1" x14ac:dyDescent="0.3">
      <c r="Y114" s="20"/>
      <c r="Z114" s="20"/>
      <c r="AA114" s="44"/>
    </row>
    <row r="115" spans="12:27" ht="15" customHeight="1" x14ac:dyDescent="0.3">
      <c r="Y115" s="20"/>
      <c r="Z115" s="20"/>
      <c r="AA115" s="44"/>
    </row>
    <row r="116" spans="12:27" ht="15" customHeight="1" x14ac:dyDescent="0.3">
      <c r="Y116" s="20"/>
      <c r="Z116" s="20"/>
      <c r="AA116" s="44"/>
    </row>
    <row r="117" spans="12:27" ht="15" customHeight="1" x14ac:dyDescent="0.3">
      <c r="Y117" s="20"/>
      <c r="Z117" s="20"/>
      <c r="AA117" s="44"/>
    </row>
    <row r="118" spans="12:27" ht="15" customHeight="1" x14ac:dyDescent="0.3">
      <c r="Z118" s="20"/>
      <c r="AA118" s="44"/>
    </row>
    <row r="119" spans="12:27" ht="15" customHeight="1" x14ac:dyDescent="0.3">
      <c r="Z119" s="20"/>
      <c r="AA119" s="44"/>
    </row>
    <row r="124" spans="12:27" ht="15" customHeight="1" x14ac:dyDescent="0.3">
      <c r="L124" s="12"/>
    </row>
  </sheetData>
  <mergeCells count="10">
    <mergeCell ref="T107:T108"/>
    <mergeCell ref="U107:U108"/>
    <mergeCell ref="V107:V108"/>
    <mergeCell ref="W108:X108"/>
    <mergeCell ref="T106:X106"/>
    <mergeCell ref="Z12:AN12"/>
    <mergeCell ref="T12:W12"/>
    <mergeCell ref="Z43:AM43"/>
    <mergeCell ref="Z44:AM44"/>
    <mergeCell ref="A1:D4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Comercio Exterior</cp:lastModifiedBy>
  <cp:lastPrinted>2009-03-13T21:57:55Z</cp:lastPrinted>
  <dcterms:created xsi:type="dcterms:W3CDTF">2003-06-27T16:29:27Z</dcterms:created>
  <dcterms:modified xsi:type="dcterms:W3CDTF">2019-12-09T15:14:06Z</dcterms:modified>
</cp:coreProperties>
</file>