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rlysaltos/Desktop/"/>
    </mc:Choice>
  </mc:AlternateContent>
  <xr:revisionPtr revIDLastSave="0" documentId="8_{E4F59251-5011-6841-8D84-9E315ECEB555}" xr6:coauthVersionLast="45" xr6:coauthVersionMax="45" xr10:uidLastSave="{00000000-0000-0000-0000-000000000000}"/>
  <bookViews>
    <workbookView xWindow="16380" yWindow="1400" windowWidth="10440" windowHeight="7740" tabRatio="882"/>
  </bookViews>
  <sheets>
    <sheet name="RESUMEN" sheetId="7" r:id="rId1"/>
    <sheet name="MERCADO PAÍS" sheetId="3" r:id="rId2"/>
    <sheet name="MERCADO PAÍS ACUM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73" i="7" l="1"/>
  <c r="Z73" i="7"/>
  <c r="AA67" i="7"/>
  <c r="Z67" i="7"/>
  <c r="Z58" i="7"/>
  <c r="AA75" i="7"/>
  <c r="Z75" i="7"/>
  <c r="AA74" i="7"/>
  <c r="Z74" i="7"/>
  <c r="AA66" i="7"/>
  <c r="Z66" i="7"/>
  <c r="AA65" i="7"/>
  <c r="Z65" i="7"/>
  <c r="Z57" i="7"/>
  <c r="Z56" i="7"/>
  <c r="AQ55" i="7"/>
  <c r="Z55" i="7"/>
  <c r="AQ54" i="7"/>
  <c r="AR30" i="7"/>
  <c r="Z54" i="7"/>
  <c r="AQ53" i="7"/>
  <c r="AR29" i="7"/>
  <c r="Z53" i="7"/>
  <c r="AQ52" i="7"/>
  <c r="AQ51" i="7"/>
  <c r="AQ50" i="7"/>
  <c r="AR26" i="7"/>
  <c r="AQ49" i="7"/>
  <c r="AQ48" i="7"/>
  <c r="AR24" i="7"/>
  <c r="AQ47" i="7"/>
  <c r="AR23" i="7"/>
  <c r="AQ46" i="7"/>
  <c r="AQ45" i="7"/>
  <c r="AR21" i="7"/>
  <c r="AQ44" i="7"/>
  <c r="AR20" i="7"/>
  <c r="AQ43" i="7"/>
  <c r="AR19" i="7"/>
  <c r="AQ42" i="7"/>
  <c r="AR18" i="7"/>
  <c r="AQ41" i="7"/>
  <c r="AQ40" i="7"/>
  <c r="AR16" i="7"/>
  <c r="AQ39" i="7"/>
  <c r="AQ38" i="7"/>
  <c r="AQ37" i="7"/>
  <c r="AQ36" i="7"/>
  <c r="AR12" i="7"/>
  <c r="AQ35" i="7"/>
  <c r="AR11" i="7"/>
  <c r="AQ31" i="7"/>
  <c r="AR31" i="7"/>
  <c r="AQ30" i="7"/>
  <c r="AS30" i="7"/>
  <c r="AQ29" i="7"/>
  <c r="AQ28" i="7"/>
  <c r="AR28" i="7"/>
  <c r="AS29" i="7"/>
  <c r="AQ27" i="7"/>
  <c r="AS27" i="7"/>
  <c r="AQ26" i="7"/>
  <c r="AQ25" i="7"/>
  <c r="AR25" i="7"/>
  <c r="AQ24" i="7"/>
  <c r="AS24" i="7"/>
  <c r="AQ23" i="7"/>
  <c r="AS23" i="7"/>
  <c r="AQ22" i="7"/>
  <c r="AS22" i="7"/>
  <c r="AQ21" i="7"/>
  <c r="AQ20" i="7"/>
  <c r="AS20" i="7"/>
  <c r="AQ19" i="7"/>
  <c r="AS19" i="7"/>
  <c r="AQ18" i="7"/>
  <c r="AS18" i="7"/>
  <c r="AQ17" i="7"/>
  <c r="AS17" i="7"/>
  <c r="AR17" i="7"/>
  <c r="AQ16" i="7"/>
  <c r="AS16" i="7"/>
  <c r="AQ15" i="7"/>
  <c r="AR15" i="7"/>
  <c r="AQ14" i="7"/>
  <c r="AS15" i="7"/>
  <c r="AQ13" i="7"/>
  <c r="AS13" i="7"/>
  <c r="AQ12" i="7"/>
  <c r="AS12" i="7"/>
  <c r="AQ11" i="7"/>
  <c r="AR27" i="7"/>
  <c r="AR14" i="7"/>
  <c r="AR22" i="7"/>
  <c r="AS26" i="7"/>
  <c r="AS14" i="7"/>
  <c r="AS21" i="7"/>
  <c r="AS31" i="7"/>
  <c r="AS25" i="7"/>
  <c r="AS28" i="7"/>
  <c r="AR13" i="7"/>
</calcChain>
</file>

<file path=xl/sharedStrings.xml><?xml version="1.0" encoding="utf-8"?>
<sst xmlns="http://schemas.openxmlformats.org/spreadsheetml/2006/main" count="194" uniqueCount="110">
  <si>
    <t>Fuente: Estadistica Cía.Ltda.</t>
  </si>
  <si>
    <t>Libras</t>
  </si>
  <si>
    <t>ÁFRICA</t>
  </si>
  <si>
    <t>EGIPTO</t>
  </si>
  <si>
    <t>MARRUECOS</t>
  </si>
  <si>
    <t>SUDAFRICA</t>
  </si>
  <si>
    <t>AMÉRICA</t>
  </si>
  <si>
    <t>ARGENTINA</t>
  </si>
  <si>
    <t>CANADA</t>
  </si>
  <si>
    <t>CHILE</t>
  </si>
  <si>
    <t>COLOMBIA</t>
  </si>
  <si>
    <t>CUBA</t>
  </si>
  <si>
    <t>GUATEMALA</t>
  </si>
  <si>
    <t>MEXICO</t>
  </si>
  <si>
    <t>NICARAGUA</t>
  </si>
  <si>
    <t>REPUBLICA DOMINICANA</t>
  </si>
  <si>
    <t>URUGUAY</t>
  </si>
  <si>
    <t>ASIA</t>
  </si>
  <si>
    <t>ARABIA SAUDITA</t>
  </si>
  <si>
    <t>CHINA</t>
  </si>
  <si>
    <t>HONG KONG</t>
  </si>
  <si>
    <t>JAPON</t>
  </si>
  <si>
    <t>KOREA DEL SUR</t>
  </si>
  <si>
    <t>TAILANDIA</t>
  </si>
  <si>
    <t>TAIWAN</t>
  </si>
  <si>
    <t>VIET NAM</t>
  </si>
  <si>
    <t>EEUU</t>
  </si>
  <si>
    <t>EUROPA</t>
  </si>
  <si>
    <t>ALBANIA</t>
  </si>
  <si>
    <t>ALEMANIA</t>
  </si>
  <si>
    <t>BELGICA</t>
  </si>
  <si>
    <t>DINAMARCA</t>
  </si>
  <si>
    <t>ESPAÑA</t>
  </si>
  <si>
    <t>FRANCIA</t>
  </si>
  <si>
    <t>GRECIA</t>
  </si>
  <si>
    <t>INGLATERRA</t>
  </si>
  <si>
    <t>ITALIA</t>
  </si>
  <si>
    <t>PAISES BAJOS</t>
  </si>
  <si>
    <t>POLONIA</t>
  </si>
  <si>
    <t>PORTUGAL</t>
  </si>
  <si>
    <t>RUSIA</t>
  </si>
  <si>
    <t>TOTAL</t>
  </si>
  <si>
    <t>TOTAL MERCADOS</t>
  </si>
  <si>
    <t>Dólares</t>
  </si>
  <si>
    <t>NUEVA ZELANDA</t>
  </si>
  <si>
    <t>OCEANÍA</t>
  </si>
  <si>
    <t>UCRANIA</t>
  </si>
  <si>
    <t>SUIZA</t>
  </si>
  <si>
    <t>SUECIA</t>
  </si>
  <si>
    <t>MONTENEGRO</t>
  </si>
  <si>
    <t>MALTA</t>
  </si>
  <si>
    <t>LITUANIA</t>
  </si>
  <si>
    <t>CROACIA</t>
  </si>
  <si>
    <t>CHIPRE</t>
  </si>
  <si>
    <t>BULGARIA</t>
  </si>
  <si>
    <t>AUSTRIA</t>
  </si>
  <si>
    <t>SINGAPUR</t>
  </si>
  <si>
    <t>LIBANO</t>
  </si>
  <si>
    <t>EMIRATOS ARABES UNIDOS</t>
  </si>
  <si>
    <t>PUERTO RICO</t>
  </si>
  <si>
    <t>PARAGUAY</t>
  </si>
  <si>
    <t>PANAMA</t>
  </si>
  <si>
    <t>REUNION (COLONIA FRANCIA)</t>
  </si>
  <si>
    <t>OMAN</t>
  </si>
  <si>
    <t>CABO VERDE</t>
  </si>
  <si>
    <t>Ene a Dic-2014</t>
  </si>
  <si>
    <t>Ene a Dic-2013</t>
  </si>
  <si>
    <t>Estadísticas CNA</t>
  </si>
  <si>
    <t>Exportaciones Mensuales</t>
  </si>
  <si>
    <t>Fuente: Estadística Cía.Ltda.</t>
  </si>
  <si>
    <t>Elaborado por: Cámara Nacional de Acuacultura</t>
  </si>
  <si>
    <t>Resúmen Histórico Mensual (2011 - 2014)</t>
  </si>
  <si>
    <t>Exportaciones Ecuatorianas de Camarón (Libras)</t>
  </si>
  <si>
    <t xml:space="preserve">Mes </t>
  </si>
  <si>
    <t xml:space="preserve">Libras </t>
  </si>
  <si>
    <t>Precio Promedio</t>
  </si>
  <si>
    <t>AÑO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</si>
  <si>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</si>
  <si>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</si>
  <si>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</si>
  <si>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</si>
  <si>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</si>
  <si>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</si>
  <si>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</si>
  <si>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</si>
  <si>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</si>
  <si>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</si>
  <si>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</si>
  <si>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</si>
  <si>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Precio Prom/libra</t>
  </si>
  <si>
    <t>Exportaciones Ecuatorianas de Camarón (Dólares)</t>
  </si>
  <si>
    <t>RESUMEN DEL PERÍODO</t>
  </si>
  <si>
    <t>Período</t>
  </si>
  <si>
    <t xml:space="preserve">Dólares </t>
  </si>
  <si>
    <t>% Variación</t>
  </si>
  <si>
    <t xml:space="preserve">
</t>
  </si>
  <si>
    <t>% Crecimiento Anual</t>
  </si>
  <si>
    <t>Análisis de las Exportaciones de CAMARÓN DICIEMBRE- 2014</t>
  </si>
  <si>
    <t>ene-dic 2011</t>
  </si>
  <si>
    <t>ene-dic 2012</t>
  </si>
  <si>
    <t>ene-dic 2013</t>
  </si>
  <si>
    <t>ene-dic 2014</t>
  </si>
  <si>
    <t>DICIEMBRE</t>
  </si>
  <si>
    <t>VARIACIÓN HISTÓRICA DICIEMBRE</t>
  </si>
  <si>
    <t>Comparativo acumulado a Diciembre-2014 - CAMARÓN</t>
  </si>
  <si>
    <t>Exportaciones por Mercado y País</t>
  </si>
  <si>
    <t>País</t>
  </si>
  <si>
    <t xml:space="preserve">% Variación </t>
  </si>
  <si>
    <t>Part. Libras</t>
  </si>
  <si>
    <t>Comparativo Diciembre-2014 - CAMARÓN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</si>
</sst>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8" formatCode="dd\/mm\/yyyy"/>
  </numFmts>
  <fonts count="21">
    <font>
      <sz val="10"/>
      <color indexed="8"/>
      <name val="MS Sans Serif"/>
    </font>
    <font>
      <b/>
      <sz val="9.75"/>
      <color indexed="8"/>
      <name val="Arial"/>
    </font>
    <font>
      <sz val="10"/>
      <color indexed="8"/>
      <name val="MS Sans Serif"/>
      <family val="2"/>
    </font>
    <font>
      <sz val="8.25"/>
      <color indexed="8"/>
      <name val="Arial"/>
      <family val="2"/>
    </font>
    <font>
      <b/>
      <sz val="9.75"/>
      <color indexed="8"/>
      <name val="Arial"/>
      <family val="2"/>
    </font>
    <font>
      <sz val="9"/>
      <color indexed="8"/>
      <name val="Arial"/>
      <family val="2"/>
    </font>
    <font>
      <b/>
      <sz val="8.25"/>
      <color indexed="8"/>
      <name val="Arial"/>
      <family val="2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188" fontId="5" fillId="0" borderId="0" applyFill="0" applyBorder="0" applyProtection="0">
      <alignment vertical="center"/>
    </xf>
  </cellStyleXfs>
  <cellXfs count="211">
    <xf numFmtId="0" fontId="0" fillId="0" borderId="0" xfId="0"/>
    <xf numFmtId="3" fontId="1" fillId="0" borderId="0" xfId="0" applyNumberFormat="1" applyFont="1" applyAlignment="1">
      <alignment vertical="center"/>
    </xf>
    <xf numFmtId="0" fontId="9" fillId="0" borderId="0" xfId="3" applyFont="1"/>
    <xf numFmtId="0" fontId="2" fillId="0" borderId="0" xfId="3"/>
    <xf numFmtId="0" fontId="10" fillId="0" borderId="0" xfId="3" applyFont="1"/>
    <xf numFmtId="0" fontId="2" fillId="0" borderId="0" xfId="2"/>
    <xf numFmtId="0" fontId="3" fillId="0" borderId="0" xfId="3" applyFont="1" applyAlignment="1">
      <alignment vertical="center"/>
    </xf>
    <xf numFmtId="4" fontId="3" fillId="0" borderId="0" xfId="3" applyNumberFormat="1" applyFont="1" applyAlignment="1">
      <alignment vertical="center"/>
    </xf>
    <xf numFmtId="0" fontId="11" fillId="0" borderId="0" xfId="3" applyFont="1" applyAlignment="1">
      <alignment vertical="center"/>
    </xf>
    <xf numFmtId="0" fontId="4" fillId="0" borderId="0" xfId="3" applyFont="1" applyAlignment="1">
      <alignment horizontal="right" vertical="center"/>
    </xf>
    <xf numFmtId="0" fontId="12" fillId="0" borderId="0" xfId="3" applyFont="1" applyAlignment="1">
      <alignment vertical="center"/>
    </xf>
    <xf numFmtId="0" fontId="7" fillId="0" borderId="0" xfId="3" applyFont="1" applyAlignment="1">
      <alignment horizontal="left" vertical="center"/>
    </xf>
    <xf numFmtId="0" fontId="12" fillId="2" borderId="1" xfId="3" applyFont="1" applyFill="1" applyBorder="1" applyAlignment="1">
      <alignment horizontal="center"/>
    </xf>
    <xf numFmtId="0" fontId="12" fillId="2" borderId="2" xfId="3" applyFont="1" applyFill="1" applyBorder="1" applyAlignment="1">
      <alignment horizontal="center"/>
    </xf>
    <xf numFmtId="0" fontId="12" fillId="2" borderId="3" xfId="3" applyFont="1" applyFill="1" applyBorder="1" applyAlignment="1">
      <alignment horizontal="center"/>
    </xf>
    <xf numFmtId="0" fontId="7" fillId="2" borderId="4" xfId="3" applyFont="1" applyFill="1" applyBorder="1" applyAlignment="1">
      <alignment horizontal="center"/>
    </xf>
    <xf numFmtId="0" fontId="7" fillId="2" borderId="5" xfId="3" applyFont="1" applyFill="1" applyBorder="1" applyAlignment="1">
      <alignment horizontal="center"/>
    </xf>
    <xf numFmtId="0" fontId="7" fillId="2" borderId="6" xfId="3" applyFont="1" applyFill="1" applyBorder="1" applyAlignment="1">
      <alignment horizontal="center"/>
    </xf>
    <xf numFmtId="0" fontId="7" fillId="2" borderId="7" xfId="3" applyFont="1" applyFill="1" applyBorder="1" applyAlignment="1">
      <alignment horizontal="center" vertical="center"/>
    </xf>
    <xf numFmtId="3" fontId="2" fillId="0" borderId="0" xfId="3" applyNumberFormat="1"/>
    <xf numFmtId="17" fontId="10" fillId="0" borderId="8" xfId="3" applyNumberFormat="1" applyFont="1" applyBorder="1" applyAlignment="1">
      <alignment horizontal="left" vertical="center"/>
    </xf>
    <xf numFmtId="3" fontId="10" fillId="0" borderId="5" xfId="3" applyNumberFormat="1" applyFont="1" applyBorder="1" applyAlignment="1">
      <alignment vertical="center"/>
    </xf>
    <xf numFmtId="4" fontId="10" fillId="0" borderId="5" xfId="3" applyNumberFormat="1" applyFont="1" applyBorder="1" applyAlignment="1">
      <alignment vertical="center"/>
    </xf>
    <xf numFmtId="0" fontId="13" fillId="0" borderId="9" xfId="3" applyNumberFormat="1" applyFont="1" applyBorder="1" applyAlignment="1">
      <alignment horizontal="center"/>
    </xf>
    <xf numFmtId="3" fontId="14" fillId="0" borderId="10" xfId="3" applyNumberFormat="1" applyFont="1" applyBorder="1" applyAlignment="1">
      <alignment horizontal="center"/>
    </xf>
    <xf numFmtId="3" fontId="13" fillId="0" borderId="10" xfId="3" applyNumberFormat="1" applyFont="1" applyBorder="1" applyAlignment="1">
      <alignment horizontal="right"/>
    </xf>
    <xf numFmtId="2" fontId="10" fillId="0" borderId="7" xfId="3" applyNumberFormat="1" applyFont="1" applyBorder="1" applyAlignment="1">
      <alignment horizontal="center"/>
    </xf>
    <xf numFmtId="17" fontId="10" fillId="0" borderId="11" xfId="3" applyNumberFormat="1" applyFont="1" applyFill="1" applyBorder="1" applyAlignment="1">
      <alignment horizontal="left" vertical="center"/>
    </xf>
    <xf numFmtId="3" fontId="10" fillId="0" borderId="12" xfId="3" applyNumberFormat="1" applyFont="1" applyFill="1" applyBorder="1" applyAlignment="1">
      <alignment vertical="center"/>
    </xf>
    <xf numFmtId="4" fontId="10" fillId="0" borderId="12" xfId="3" applyNumberFormat="1" applyFont="1" applyFill="1" applyBorder="1" applyAlignment="1">
      <alignment vertical="center"/>
    </xf>
    <xf numFmtId="4" fontId="3" fillId="0" borderId="0" xfId="3" applyNumberFormat="1" applyFont="1" applyFill="1" applyAlignment="1">
      <alignment vertical="center"/>
    </xf>
    <xf numFmtId="2" fontId="10" fillId="0" borderId="9" xfId="3" applyNumberFormat="1" applyFont="1" applyBorder="1" applyAlignment="1">
      <alignment horizontal="center"/>
    </xf>
    <xf numFmtId="10" fontId="5" fillId="0" borderId="0" xfId="4" applyNumberFormat="1" applyFill="1">
      <alignment vertical="center"/>
    </xf>
    <xf numFmtId="3" fontId="10" fillId="0" borderId="10" xfId="3" applyNumberFormat="1" applyFont="1" applyBorder="1" applyAlignment="1">
      <alignment horizontal="center"/>
    </xf>
    <xf numFmtId="3" fontId="15" fillId="0" borderId="10" xfId="3" applyNumberFormat="1" applyFont="1" applyBorder="1" applyAlignment="1">
      <alignment horizontal="right"/>
    </xf>
    <xf numFmtId="3" fontId="10" fillId="0" borderId="10" xfId="3" applyNumberFormat="1" applyFont="1" applyBorder="1" applyAlignment="1">
      <alignment horizontal="center" wrapText="1"/>
    </xf>
    <xf numFmtId="3" fontId="10" fillId="0" borderId="10" xfId="3" applyNumberFormat="1" applyFont="1" applyFill="1" applyBorder="1" applyAlignment="1">
      <alignment horizontal="center"/>
    </xf>
    <xf numFmtId="0" fontId="2" fillId="0" borderId="0" xfId="3" applyFill="1"/>
    <xf numFmtId="2" fontId="10" fillId="0" borderId="13" xfId="3" applyNumberFormat="1" applyFont="1" applyBorder="1" applyAlignment="1">
      <alignment horizontal="center"/>
    </xf>
    <xf numFmtId="0" fontId="13" fillId="0" borderId="13" xfId="3" applyNumberFormat="1" applyFont="1" applyBorder="1" applyAlignment="1">
      <alignment horizontal="center"/>
    </xf>
    <xf numFmtId="3" fontId="10" fillId="0" borderId="14" xfId="3" applyNumberFormat="1" applyFont="1" applyBorder="1" applyAlignment="1">
      <alignment horizontal="center" vertical="center"/>
    </xf>
    <xf numFmtId="3" fontId="10" fillId="0" borderId="13" xfId="3" applyNumberFormat="1" applyFont="1" applyBorder="1" applyAlignment="1">
      <alignment horizontal="center" vertical="center"/>
    </xf>
    <xf numFmtId="3" fontId="10" fillId="0" borderId="14" xfId="3" applyNumberFormat="1" applyFont="1" applyBorder="1" applyAlignment="1">
      <alignment horizontal="center"/>
    </xf>
    <xf numFmtId="3" fontId="15" fillId="0" borderId="14" xfId="3" applyNumberFormat="1" applyFont="1" applyBorder="1" applyAlignment="1">
      <alignment horizontal="right"/>
    </xf>
    <xf numFmtId="0" fontId="6" fillId="0" borderId="0" xfId="3" applyFont="1" applyAlignment="1">
      <alignment horizontal="left" vertical="center"/>
    </xf>
    <xf numFmtId="4" fontId="6" fillId="0" borderId="0" xfId="3" applyNumberFormat="1" applyFont="1" applyAlignment="1">
      <alignment vertical="center"/>
    </xf>
    <xf numFmtId="17" fontId="10" fillId="0" borderId="15" xfId="3" applyNumberFormat="1" applyFont="1" applyFill="1" applyBorder="1" applyAlignment="1">
      <alignment horizontal="left" vertical="center"/>
    </xf>
    <xf numFmtId="3" fontId="10" fillId="0" borderId="16" xfId="3" applyNumberFormat="1" applyFont="1" applyFill="1" applyBorder="1" applyAlignment="1">
      <alignment vertical="center"/>
    </xf>
    <xf numFmtId="4" fontId="10" fillId="0" borderId="16" xfId="3" applyNumberFormat="1" applyFont="1" applyFill="1" applyBorder="1" applyAlignment="1">
      <alignment vertical="center"/>
    </xf>
    <xf numFmtId="2" fontId="2" fillId="0" borderId="0" xfId="2" applyNumberFormat="1"/>
    <xf numFmtId="0" fontId="13" fillId="0" borderId="7" xfId="3" applyNumberFormat="1" applyFont="1" applyBorder="1" applyAlignment="1">
      <alignment horizontal="center"/>
    </xf>
    <xf numFmtId="3" fontId="14" fillId="0" borderId="7" xfId="3" applyNumberFormat="1" applyFont="1" applyBorder="1" applyAlignment="1">
      <alignment horizontal="center"/>
    </xf>
    <xf numFmtId="3" fontId="14" fillId="0" borderId="9" xfId="3" applyNumberFormat="1" applyFont="1" applyBorder="1" applyAlignment="1">
      <alignment horizontal="center"/>
    </xf>
    <xf numFmtId="3" fontId="10" fillId="0" borderId="9" xfId="3" applyNumberFormat="1" applyFont="1" applyBorder="1" applyAlignment="1">
      <alignment horizontal="center"/>
    </xf>
    <xf numFmtId="0" fontId="6" fillId="0" borderId="0" xfId="3" applyFont="1" applyAlignment="1">
      <alignment horizontal="center" vertical="center"/>
    </xf>
    <xf numFmtId="17" fontId="10" fillId="0" borderId="11" xfId="3" applyNumberFormat="1" applyFont="1" applyBorder="1" applyAlignment="1">
      <alignment horizontal="left" vertical="center"/>
    </xf>
    <xf numFmtId="3" fontId="10" fillId="0" borderId="12" xfId="3" applyNumberFormat="1" applyFont="1" applyBorder="1" applyAlignment="1">
      <alignment vertical="center"/>
    </xf>
    <xf numFmtId="4" fontId="10" fillId="0" borderId="12" xfId="3" applyNumberFormat="1" applyFont="1" applyBorder="1" applyAlignment="1">
      <alignment vertical="center"/>
    </xf>
    <xf numFmtId="0" fontId="6" fillId="0" borderId="0" xfId="3" applyFont="1" applyAlignment="1">
      <alignment vertical="center"/>
    </xf>
    <xf numFmtId="3" fontId="3" fillId="0" borderId="0" xfId="3" applyNumberFormat="1" applyFont="1" applyAlignment="1">
      <alignment horizontal="left" vertical="center"/>
    </xf>
    <xf numFmtId="0" fontId="6" fillId="0" borderId="0" xfId="3" applyFont="1" applyAlignment="1">
      <alignment horizontal="right" vertical="center"/>
    </xf>
    <xf numFmtId="3" fontId="6" fillId="0" borderId="0" xfId="3" applyNumberFormat="1" applyFont="1" applyAlignment="1">
      <alignment horizontal="right" vertical="center"/>
    </xf>
    <xf numFmtId="4" fontId="2" fillId="0" borderId="0" xfId="3" applyNumberFormat="1"/>
    <xf numFmtId="0" fontId="16" fillId="0" borderId="0" xfId="3" applyFont="1"/>
    <xf numFmtId="3" fontId="10" fillId="0" borderId="0" xfId="3" applyNumberFormat="1" applyFont="1"/>
    <xf numFmtId="4" fontId="3" fillId="0" borderId="0" xfId="2" applyNumberFormat="1" applyFont="1" applyAlignment="1">
      <alignment vertical="center"/>
    </xf>
    <xf numFmtId="0" fontId="2" fillId="0" borderId="0" xfId="3" applyBorder="1"/>
    <xf numFmtId="4" fontId="10" fillId="0" borderId="0" xfId="3" applyNumberFormat="1" applyFont="1" applyAlignment="1">
      <alignment vertical="center"/>
    </xf>
    <xf numFmtId="4" fontId="3" fillId="0" borderId="0" xfId="2" applyNumberFormat="1" applyFont="1" applyBorder="1" applyAlignment="1">
      <alignment vertical="center"/>
    </xf>
    <xf numFmtId="17" fontId="10" fillId="0" borderId="13" xfId="3" applyNumberFormat="1" applyFont="1" applyBorder="1" applyAlignment="1">
      <alignment horizontal="left" vertical="center"/>
    </xf>
    <xf numFmtId="3" fontId="10" fillId="0" borderId="14" xfId="3" applyNumberFormat="1" applyFont="1" applyBorder="1" applyAlignment="1">
      <alignment vertical="center"/>
    </xf>
    <xf numFmtId="4" fontId="10" fillId="0" borderId="14" xfId="3" applyNumberFormat="1" applyFont="1" applyBorder="1" applyAlignment="1">
      <alignment vertical="center"/>
    </xf>
    <xf numFmtId="4" fontId="10" fillId="0" borderId="0" xfId="3" applyNumberFormat="1" applyFont="1" applyFill="1" applyBorder="1" applyAlignment="1">
      <alignment horizontal="center"/>
    </xf>
    <xf numFmtId="0" fontId="15" fillId="0" borderId="0" xfId="3" applyFont="1" applyAlignment="1">
      <alignment horizontal="right" vertical="center"/>
    </xf>
    <xf numFmtId="17" fontId="10" fillId="0" borderId="0" xfId="3" applyNumberFormat="1" applyFont="1" applyBorder="1" applyAlignment="1">
      <alignment horizontal="left" vertical="center"/>
    </xf>
    <xf numFmtId="3" fontId="10" fillId="0" borderId="0" xfId="3" applyNumberFormat="1" applyFont="1" applyBorder="1" applyAlignment="1">
      <alignment vertical="center"/>
    </xf>
    <xf numFmtId="4" fontId="10" fillId="0" borderId="0" xfId="3" applyNumberFormat="1" applyFont="1" applyBorder="1" applyAlignment="1">
      <alignment vertical="center"/>
    </xf>
    <xf numFmtId="0" fontId="15" fillId="0" borderId="0" xfId="3" applyFont="1" applyAlignment="1">
      <alignment vertical="center"/>
    </xf>
    <xf numFmtId="3" fontId="10" fillId="0" borderId="0" xfId="3" applyNumberFormat="1" applyFont="1" applyAlignment="1">
      <alignment horizontal="left" vertical="center"/>
    </xf>
    <xf numFmtId="0" fontId="7" fillId="2" borderId="17" xfId="3" applyFont="1" applyFill="1" applyBorder="1" applyAlignment="1">
      <alignment horizontal="center" vertical="center"/>
    </xf>
    <xf numFmtId="0" fontId="7" fillId="2" borderId="18" xfId="3" applyFont="1" applyFill="1" applyBorder="1" applyAlignment="1">
      <alignment horizontal="center" vertical="center"/>
    </xf>
    <xf numFmtId="3" fontId="10" fillId="0" borderId="19" xfId="3" applyNumberFormat="1" applyFont="1" applyBorder="1" applyAlignment="1">
      <alignment horizontal="center"/>
    </xf>
    <xf numFmtId="3" fontId="14" fillId="0" borderId="8" xfId="3" applyNumberFormat="1" applyFont="1" applyFill="1" applyBorder="1" applyAlignment="1">
      <alignment horizontal="center"/>
    </xf>
    <xf numFmtId="3" fontId="14" fillId="0" borderId="5" xfId="3" applyNumberFormat="1" applyFont="1" applyFill="1" applyBorder="1" applyAlignment="1">
      <alignment horizontal="center"/>
    </xf>
    <xf numFmtId="3" fontId="10" fillId="0" borderId="20" xfId="3" applyNumberFormat="1" applyFont="1" applyBorder="1" applyAlignment="1">
      <alignment horizontal="center"/>
    </xf>
    <xf numFmtId="3" fontId="14" fillId="0" borderId="11" xfId="3" applyNumberFormat="1" applyFont="1" applyFill="1" applyBorder="1" applyAlignment="1">
      <alignment horizontal="center"/>
    </xf>
    <xf numFmtId="3" fontId="14" fillId="0" borderId="12" xfId="3" applyNumberFormat="1" applyFont="1" applyFill="1" applyBorder="1" applyAlignment="1">
      <alignment horizontal="center"/>
    </xf>
    <xf numFmtId="10" fontId="13" fillId="0" borderId="12" xfId="4" applyNumberFormat="1" applyFont="1" applyBorder="1" applyAlignment="1">
      <alignment vertical="center"/>
    </xf>
    <xf numFmtId="3" fontId="10" fillId="0" borderId="21" xfId="3" applyNumberFormat="1" applyFont="1" applyBorder="1" applyAlignment="1">
      <alignment horizontal="center" vertical="center"/>
    </xf>
    <xf numFmtId="3" fontId="14" fillId="0" borderId="22" xfId="3" applyNumberFormat="1" applyFont="1" applyFill="1" applyBorder="1" applyAlignment="1">
      <alignment horizontal="center"/>
    </xf>
    <xf numFmtId="3" fontId="14" fillId="0" borderId="23" xfId="3" applyNumberFormat="1" applyFont="1" applyFill="1" applyBorder="1" applyAlignment="1">
      <alignment horizontal="center"/>
    </xf>
    <xf numFmtId="10" fontId="13" fillId="0" borderId="23" xfId="4" applyNumberFormat="1" applyFont="1" applyBorder="1" applyAlignment="1">
      <alignment vertical="center"/>
    </xf>
    <xf numFmtId="3" fontId="3" fillId="0" borderId="0" xfId="3" applyNumberFormat="1" applyFont="1" applyAlignment="1">
      <alignment vertical="center"/>
    </xf>
    <xf numFmtId="1" fontId="10" fillId="0" borderId="19" xfId="3" applyNumberFormat="1" applyFont="1" applyBorder="1" applyAlignment="1">
      <alignment horizontal="center" vertical="center"/>
    </xf>
    <xf numFmtId="10" fontId="13" fillId="0" borderId="24" xfId="4" applyNumberFormat="1" applyFont="1" applyBorder="1" applyAlignment="1">
      <alignment vertical="center"/>
    </xf>
    <xf numFmtId="0" fontId="6" fillId="0" borderId="0" xfId="2" applyFont="1" applyAlignment="1">
      <alignment horizontal="center" vertical="center"/>
    </xf>
    <xf numFmtId="1" fontId="10" fillId="0" borderId="20" xfId="3" applyNumberFormat="1" applyFont="1" applyBorder="1" applyAlignment="1">
      <alignment horizontal="center" vertical="center"/>
    </xf>
    <xf numFmtId="0" fontId="6" fillId="0" borderId="0" xfId="2" applyFont="1" applyAlignment="1">
      <alignment horizontal="right" vertical="center"/>
    </xf>
    <xf numFmtId="1" fontId="10" fillId="0" borderId="21" xfId="3" applyNumberFormat="1" applyFont="1" applyBorder="1" applyAlignment="1">
      <alignment horizontal="center" vertical="center"/>
    </xf>
    <xf numFmtId="3" fontId="3" fillId="0" borderId="0" xfId="2" applyNumberFormat="1" applyFont="1" applyAlignment="1">
      <alignment vertical="center"/>
    </xf>
    <xf numFmtId="0" fontId="6" fillId="0" borderId="0" xfId="2" applyFont="1" applyAlignment="1">
      <alignment horizontal="left"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3" fontId="3" fillId="0" borderId="0" xfId="2" applyNumberFormat="1" applyFont="1" applyAlignment="1">
      <alignment horizontal="left" vertical="center"/>
    </xf>
    <xf numFmtId="4" fontId="6" fillId="0" borderId="0" xfId="2" applyNumberFormat="1" applyFont="1" applyAlignment="1">
      <alignment vertical="center"/>
    </xf>
    <xf numFmtId="0" fontId="2" fillId="0" borderId="0" xfId="3" applyAlignment="1">
      <alignment wrapText="1"/>
    </xf>
    <xf numFmtId="0" fontId="10" fillId="0" borderId="0" xfId="0" applyFont="1"/>
    <xf numFmtId="3" fontId="10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3" fontId="10" fillId="0" borderId="12" xfId="0" applyNumberFormat="1" applyFont="1" applyBorder="1" applyAlignment="1">
      <alignment vertical="center"/>
    </xf>
    <xf numFmtId="9" fontId="18" fillId="0" borderId="12" xfId="0" applyNumberFormat="1" applyFont="1" applyBorder="1" applyAlignment="1">
      <alignment vertical="center"/>
    </xf>
    <xf numFmtId="9" fontId="10" fillId="0" borderId="12" xfId="0" applyNumberFormat="1" applyFont="1" applyBorder="1" applyAlignment="1">
      <alignment vertical="center"/>
    </xf>
    <xf numFmtId="0" fontId="10" fillId="0" borderId="12" xfId="0" applyFont="1" applyBorder="1"/>
    <xf numFmtId="0" fontId="19" fillId="0" borderId="0" xfId="0" applyFont="1"/>
    <xf numFmtId="10" fontId="10" fillId="0" borderId="0" xfId="0" applyNumberFormat="1" applyFont="1"/>
    <xf numFmtId="9" fontId="10" fillId="0" borderId="0" xfId="0" applyNumberFormat="1" applyFont="1" applyFill="1"/>
    <xf numFmtId="0" fontId="7" fillId="2" borderId="25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3" fontId="15" fillId="3" borderId="6" xfId="0" applyNumberFormat="1" applyFont="1" applyFill="1" applyBorder="1" applyAlignment="1">
      <alignment horizontal="center" vertical="center"/>
    </xf>
    <xf numFmtId="9" fontId="15" fillId="3" borderId="6" xfId="0" applyNumberFormat="1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vertical="center"/>
    </xf>
    <xf numFmtId="3" fontId="13" fillId="3" borderId="6" xfId="0" applyNumberFormat="1" applyFont="1" applyFill="1" applyBorder="1" applyAlignment="1">
      <alignment horizontal="center" vertical="center"/>
    </xf>
    <xf numFmtId="9" fontId="13" fillId="3" borderId="6" xfId="0" applyNumberFormat="1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 vertical="center"/>
    </xf>
    <xf numFmtId="3" fontId="15" fillId="2" borderId="6" xfId="0" applyNumberFormat="1" applyFont="1" applyFill="1" applyBorder="1" applyAlignment="1">
      <alignment horizontal="center" vertical="center"/>
    </xf>
    <xf numFmtId="9" fontId="15" fillId="2" borderId="6" xfId="0" applyNumberFormat="1" applyFont="1" applyFill="1" applyBorder="1" applyAlignment="1">
      <alignment horizontal="center"/>
    </xf>
    <xf numFmtId="0" fontId="10" fillId="0" borderId="26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9" fontId="20" fillId="3" borderId="6" xfId="0" applyNumberFormat="1" applyFont="1" applyFill="1" applyBorder="1" applyAlignment="1">
      <alignment horizontal="center" vertical="center"/>
    </xf>
    <xf numFmtId="9" fontId="10" fillId="0" borderId="24" xfId="0" applyNumberFormat="1" applyFont="1" applyBorder="1" applyAlignment="1">
      <alignment vertical="center"/>
    </xf>
    <xf numFmtId="9" fontId="10" fillId="0" borderId="16" xfId="0" applyNumberFormat="1" applyFont="1" applyBorder="1" applyAlignment="1">
      <alignment vertical="center"/>
    </xf>
    <xf numFmtId="9" fontId="13" fillId="3" borderId="6" xfId="0" applyNumberFormat="1" applyFont="1" applyFill="1" applyBorder="1" applyAlignment="1">
      <alignment horizontal="center" vertical="center"/>
    </xf>
    <xf numFmtId="9" fontId="10" fillId="0" borderId="10" xfId="0" applyNumberFormat="1" applyFont="1" applyBorder="1" applyAlignment="1">
      <alignment vertical="center"/>
    </xf>
    <xf numFmtId="9" fontId="15" fillId="2" borderId="6" xfId="0" applyNumberFormat="1" applyFont="1" applyFill="1" applyBorder="1" applyAlignment="1">
      <alignment horizontal="center" vertical="center"/>
    </xf>
    <xf numFmtId="9" fontId="18" fillId="0" borderId="24" xfId="0" applyNumberFormat="1" applyFont="1" applyBorder="1" applyAlignment="1">
      <alignment vertical="center"/>
    </xf>
    <xf numFmtId="9" fontId="18" fillId="0" borderId="16" xfId="0" applyNumberFormat="1" applyFont="1" applyBorder="1" applyAlignment="1">
      <alignment vertical="center"/>
    </xf>
    <xf numFmtId="9" fontId="18" fillId="0" borderId="10" xfId="0" applyNumberFormat="1" applyFont="1" applyBorder="1" applyAlignment="1">
      <alignment vertical="center"/>
    </xf>
    <xf numFmtId="9" fontId="13" fillId="2" borderId="6" xfId="0" applyNumberFormat="1" applyFont="1" applyFill="1" applyBorder="1" applyAlignment="1">
      <alignment horizontal="center" vertical="center"/>
    </xf>
    <xf numFmtId="0" fontId="10" fillId="0" borderId="24" xfId="0" applyFont="1" applyBorder="1"/>
    <xf numFmtId="0" fontId="10" fillId="0" borderId="16" xfId="0" applyFont="1" applyBorder="1"/>
    <xf numFmtId="0" fontId="10" fillId="0" borderId="10" xfId="0" applyFont="1" applyBorder="1"/>
    <xf numFmtId="9" fontId="10" fillId="0" borderId="0" xfId="0" applyNumberFormat="1" applyFont="1"/>
    <xf numFmtId="9" fontId="8" fillId="0" borderId="12" xfId="0" applyNumberFormat="1" applyFont="1" applyBorder="1" applyAlignment="1">
      <alignment vertical="center"/>
    </xf>
    <xf numFmtId="9" fontId="8" fillId="0" borderId="16" xfId="0" applyNumberFormat="1" applyFont="1" applyBorder="1" applyAlignment="1">
      <alignment vertical="center"/>
    </xf>
    <xf numFmtId="9" fontId="8" fillId="0" borderId="24" xfId="0" applyNumberFormat="1" applyFont="1" applyBorder="1" applyAlignment="1">
      <alignment vertical="center"/>
    </xf>
    <xf numFmtId="9" fontId="8" fillId="0" borderId="10" xfId="0" applyNumberFormat="1" applyFont="1" applyBorder="1" applyAlignment="1">
      <alignment vertical="center"/>
    </xf>
    <xf numFmtId="9" fontId="15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15" fillId="2" borderId="13" xfId="0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9" fontId="15" fillId="2" borderId="14" xfId="0" applyNumberFormat="1" applyFont="1" applyFill="1" applyBorder="1" applyAlignment="1">
      <alignment horizontal="center" vertical="center"/>
    </xf>
    <xf numFmtId="9" fontId="13" fillId="2" borderId="14" xfId="0" applyNumberFormat="1" applyFont="1" applyFill="1" applyBorder="1" applyAlignment="1">
      <alignment horizontal="center" vertical="center"/>
    </xf>
    <xf numFmtId="9" fontId="15" fillId="2" borderId="14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9" fontId="10" fillId="0" borderId="14" xfId="0" applyNumberFormat="1" applyFont="1" applyBorder="1" applyAlignment="1">
      <alignment vertical="center"/>
    </xf>
    <xf numFmtId="0" fontId="10" fillId="0" borderId="14" xfId="0" applyFont="1" applyBorder="1"/>
    <xf numFmtId="10" fontId="15" fillId="3" borderId="6" xfId="0" applyNumberFormat="1" applyFont="1" applyFill="1" applyBorder="1" applyAlignment="1">
      <alignment horizontal="center"/>
    </xf>
    <xf numFmtId="9" fontId="10" fillId="0" borderId="7" xfId="3" applyNumberFormat="1" applyFont="1" applyBorder="1" applyAlignment="1">
      <alignment horizontal="center"/>
    </xf>
    <xf numFmtId="9" fontId="10" fillId="0" borderId="9" xfId="3" applyNumberFormat="1" applyFont="1" applyBorder="1" applyAlignment="1">
      <alignment horizontal="center"/>
    </xf>
    <xf numFmtId="9" fontId="8" fillId="0" borderId="9" xfId="3" applyNumberFormat="1" applyFont="1" applyBorder="1" applyAlignment="1">
      <alignment horizontal="center"/>
    </xf>
    <xf numFmtId="9" fontId="10" fillId="0" borderId="13" xfId="3" applyNumberFormat="1" applyFont="1" applyBorder="1" applyAlignment="1">
      <alignment horizontal="center"/>
    </xf>
    <xf numFmtId="4" fontId="10" fillId="0" borderId="0" xfId="0" applyNumberFormat="1" applyFont="1"/>
    <xf numFmtId="10" fontId="2" fillId="0" borderId="0" xfId="2" applyNumberFormat="1"/>
    <xf numFmtId="0" fontId="7" fillId="2" borderId="27" xfId="3" applyFont="1" applyFill="1" applyBorder="1" applyAlignment="1">
      <alignment horizontal="center"/>
    </xf>
    <xf numFmtId="0" fontId="7" fillId="2" borderId="28" xfId="3" applyFont="1" applyFill="1" applyBorder="1" applyAlignment="1">
      <alignment horizontal="center"/>
    </xf>
    <xf numFmtId="0" fontId="7" fillId="2" borderId="6" xfId="3" applyFont="1" applyFill="1" applyBorder="1" applyAlignment="1">
      <alignment horizontal="center"/>
    </xf>
    <xf numFmtId="0" fontId="13" fillId="0" borderId="31" xfId="3" applyFont="1" applyBorder="1" applyAlignment="1">
      <alignment horizontal="center"/>
    </xf>
    <xf numFmtId="0" fontId="13" fillId="0" borderId="32" xfId="3" applyFont="1" applyBorder="1" applyAlignment="1">
      <alignment horizontal="center"/>
    </xf>
    <xf numFmtId="0" fontId="13" fillId="0" borderId="14" xfId="3" applyFont="1" applyBorder="1" applyAlignment="1">
      <alignment horizontal="center"/>
    </xf>
    <xf numFmtId="0" fontId="7" fillId="2" borderId="29" xfId="3" applyFont="1" applyFill="1" applyBorder="1" applyAlignment="1">
      <alignment horizontal="center"/>
    </xf>
    <xf numFmtId="0" fontId="7" fillId="2" borderId="33" xfId="3" applyFont="1" applyFill="1" applyBorder="1" applyAlignment="1">
      <alignment horizontal="center"/>
    </xf>
    <xf numFmtId="0" fontId="7" fillId="2" borderId="25" xfId="3" applyFont="1" applyFill="1" applyBorder="1" applyAlignment="1">
      <alignment horizontal="center"/>
    </xf>
    <xf numFmtId="0" fontId="7" fillId="2" borderId="27" xfId="3" applyFont="1" applyFill="1" applyBorder="1" applyAlignment="1">
      <alignment horizontal="center" vertical="center"/>
    </xf>
    <xf numFmtId="0" fontId="7" fillId="2" borderId="28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8" xfId="3" applyFont="1" applyFill="1" applyBorder="1" applyAlignment="1">
      <alignment horizontal="center" vertical="center"/>
    </xf>
    <xf numFmtId="0" fontId="7" fillId="2" borderId="15" xfId="3" applyFont="1" applyFill="1" applyBorder="1" applyAlignment="1">
      <alignment horizontal="center" vertical="center"/>
    </xf>
    <xf numFmtId="0" fontId="7" fillId="2" borderId="7" xfId="3" applyFont="1" applyFill="1" applyBorder="1" applyAlignment="1">
      <alignment horizontal="center" vertical="center"/>
    </xf>
    <xf numFmtId="0" fontId="7" fillId="2" borderId="9" xfId="3" applyFont="1" applyFill="1" applyBorder="1" applyAlignment="1">
      <alignment horizontal="center" vertical="center"/>
    </xf>
    <xf numFmtId="0" fontId="7" fillId="2" borderId="34" xfId="3" applyFont="1" applyFill="1" applyBorder="1" applyAlignment="1">
      <alignment horizontal="center" vertical="center"/>
    </xf>
    <xf numFmtId="0" fontId="7" fillId="2" borderId="35" xfId="3" applyFont="1" applyFill="1" applyBorder="1" applyAlignment="1">
      <alignment horizontal="center" vertical="center"/>
    </xf>
    <xf numFmtId="0" fontId="7" fillId="2" borderId="29" xfId="3" applyFont="1" applyFill="1" applyBorder="1" applyAlignment="1">
      <alignment horizontal="center" vertical="center"/>
    </xf>
    <xf numFmtId="0" fontId="7" fillId="2" borderId="30" xfId="3" applyFont="1" applyFill="1" applyBorder="1" applyAlignment="1">
      <alignment horizontal="center" vertical="center"/>
    </xf>
    <xf numFmtId="0" fontId="7" fillId="2" borderId="21" xfId="3" applyFont="1" applyFill="1" applyBorder="1" applyAlignment="1">
      <alignment horizontal="center" vertical="center"/>
    </xf>
    <xf numFmtId="0" fontId="7" fillId="2" borderId="23" xfId="3" applyFont="1" applyFill="1" applyBorder="1" applyAlignment="1">
      <alignment horizontal="center" vertical="center"/>
    </xf>
    <xf numFmtId="0" fontId="12" fillId="2" borderId="27" xfId="3" applyFont="1" applyFill="1" applyBorder="1" applyAlignment="1">
      <alignment horizontal="center"/>
    </xf>
    <xf numFmtId="0" fontId="12" fillId="2" borderId="28" xfId="3" applyFont="1" applyFill="1" applyBorder="1" applyAlignment="1">
      <alignment horizontal="center"/>
    </xf>
    <xf numFmtId="0" fontId="12" fillId="2" borderId="6" xfId="3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7" fontId="7" fillId="2" borderId="37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9" fontId="7" fillId="2" borderId="5" xfId="0" applyNumberFormat="1" applyFont="1" applyFill="1" applyBorder="1" applyAlignment="1">
      <alignment horizontal="center" vertical="center"/>
    </xf>
    <xf numFmtId="9" fontId="7" fillId="2" borderId="16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17" fontId="7" fillId="2" borderId="27" xfId="0" applyNumberFormat="1" applyFont="1" applyFill="1" applyBorder="1" applyAlignment="1">
      <alignment horizontal="center" vertical="center"/>
    </xf>
    <xf numFmtId="17" fontId="7" fillId="2" borderId="6" xfId="0" applyNumberFormat="1" applyFont="1" applyFill="1" applyBorder="1" applyAlignment="1">
      <alignment horizontal="center" vertical="center"/>
    </xf>
    <xf numFmtId="9" fontId="7" fillId="2" borderId="7" xfId="0" applyNumberFormat="1" applyFont="1" applyFill="1" applyBorder="1" applyAlignment="1">
      <alignment horizontal="center" vertical="center"/>
    </xf>
    <xf numFmtId="9" fontId="7" fillId="2" borderId="9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2"/>
    <cellStyle name="Normal 3" xfId="3"/>
    <cellStyle name="Porcentaje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_tradnl" sz="1800" b="1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rPr>
              <a:t>Exportaciones de Camarón de 1994 a 2014 (ene - dic)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_tradnl" sz="1800" b="1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rPr>
              <a:t>libras vs dólares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1"/>
          <c:tx>
            <c:v>Libras</c:v>
          </c:tx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RESUMEN!$AD$11:$AD$31</c:f>
              <c:numCache>
                <c:formatCode>General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RESUMEN!$AQ$11:$AQ$31</c:f>
              <c:numCache>
                <c:formatCode>#,##0</c:formatCode>
                <c:ptCount val="21"/>
                <c:pt idx="0">
                  <c:v>156200837</c:v>
                </c:pt>
                <c:pt idx="1">
                  <c:v>190862764</c:v>
                </c:pt>
                <c:pt idx="2">
                  <c:v>188541533</c:v>
                </c:pt>
                <c:pt idx="3">
                  <c:v>240004270</c:v>
                </c:pt>
                <c:pt idx="4">
                  <c:v>252985907</c:v>
                </c:pt>
                <c:pt idx="5">
                  <c:v>209040500</c:v>
                </c:pt>
                <c:pt idx="6">
                  <c:v>82955793</c:v>
                </c:pt>
                <c:pt idx="7">
                  <c:v>99801296</c:v>
                </c:pt>
                <c:pt idx="8">
                  <c:v>103033746</c:v>
                </c:pt>
                <c:pt idx="9">
                  <c:v>126750834</c:v>
                </c:pt>
                <c:pt idx="10">
                  <c:v>158460630</c:v>
                </c:pt>
                <c:pt idx="11">
                  <c:v>212575213</c:v>
                </c:pt>
                <c:pt idx="12">
                  <c:v>264361763</c:v>
                </c:pt>
                <c:pt idx="13">
                  <c:v>273137769</c:v>
                </c:pt>
                <c:pt idx="14">
                  <c:v>294733588</c:v>
                </c:pt>
                <c:pt idx="15">
                  <c:v>299333918</c:v>
                </c:pt>
                <c:pt idx="16">
                  <c:v>322326680</c:v>
                </c:pt>
                <c:pt idx="17">
                  <c:v>392464787</c:v>
                </c:pt>
                <c:pt idx="18">
                  <c:v>449796390</c:v>
                </c:pt>
                <c:pt idx="19">
                  <c:v>474236376</c:v>
                </c:pt>
                <c:pt idx="20">
                  <c:v>611048021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74-874B-8C18-B1644F9F8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4245071"/>
        <c:axId val="1"/>
      </c:barChart>
      <c:lineChart>
        <c:grouping val="standard"/>
        <c:varyColors val="0"/>
        <c:ser>
          <c:idx val="1"/>
          <c:order val="0"/>
          <c:tx>
            <c:v>Dólares</c:v>
          </c:tx>
          <c:dLbls>
            <c:dLbl>
              <c:idx val="1"/>
              <c:layout>
                <c:manualLayout>
                  <c:x val="-3.1138941733665781E-2"/>
                  <c:y val="-7.5639332136266918E-2"/>
                </c:manualLayout>
              </c:layout>
              <c:numFmt formatCode="[$$-300A]\ #,##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74-874B-8C18-B1644F9F8ABD}"/>
                </c:ext>
              </c:extLst>
            </c:dLbl>
            <c:dLbl>
              <c:idx val="4"/>
              <c:layout>
                <c:manualLayout>
                  <c:x val="-3.2894482659713647E-2"/>
                  <c:y val="-8.4011911477443815E-2"/>
                </c:manualLayout>
              </c:layout>
              <c:numFmt formatCode="[$$-300A]\ #,##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74-874B-8C18-B1644F9F8ABD}"/>
                </c:ext>
              </c:extLst>
            </c:dLbl>
            <c:dLbl>
              <c:idx val="6"/>
              <c:layout>
                <c:manualLayout>
                  <c:x val="-3.3772253122737475E-2"/>
                  <c:y val="-8.1221051697051516E-2"/>
                </c:manualLayout>
              </c:layout>
              <c:numFmt formatCode="[$$-300A]\ #,##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74-874B-8C18-B1644F9F8ABD}"/>
                </c:ext>
              </c:extLst>
            </c:dLbl>
            <c:dLbl>
              <c:idx val="7"/>
              <c:layout>
                <c:manualLayout>
                  <c:x val="-3.3772253122737537E-2"/>
                  <c:y val="-0.12308394840293588"/>
                </c:manualLayout>
              </c:layout>
              <c:numFmt formatCode="[$$-300A]\ #,##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74-874B-8C18-B1644F9F8ABD}"/>
                </c:ext>
              </c:extLst>
            </c:dLbl>
            <c:dLbl>
              <c:idx val="8"/>
              <c:layout>
                <c:manualLayout>
                  <c:x val="-3.3772253122737537E-2"/>
                  <c:y val="-8.1221051697051516E-2"/>
                </c:manualLayout>
              </c:layout>
              <c:numFmt formatCode="[$$-300A]\ #,##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74-874B-8C18-B1644F9F8ABD}"/>
                </c:ext>
              </c:extLst>
            </c:dLbl>
            <c:dLbl>
              <c:idx val="9"/>
              <c:layout>
                <c:manualLayout>
                  <c:x val="-3.37722531227376E-2"/>
                  <c:y val="-0.10633878972058229"/>
                </c:manualLayout>
              </c:layout>
              <c:numFmt formatCode="[$$-300A]\ #,##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474-874B-8C18-B1644F9F8ABD}"/>
                </c:ext>
              </c:extLst>
            </c:dLbl>
            <c:dLbl>
              <c:idx val="10"/>
              <c:layout>
                <c:manualLayout>
                  <c:x val="-3.37722531227376E-2"/>
                  <c:y val="-5.6103313673520928E-2"/>
                </c:manualLayout>
              </c:layout>
              <c:numFmt formatCode="[$$-300A]\ #,##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74-874B-8C18-B1644F9F8ABD}"/>
                </c:ext>
              </c:extLst>
            </c:dLbl>
            <c:dLbl>
              <c:idx val="12"/>
              <c:layout>
                <c:manualLayout>
                  <c:x val="-3.3772253122737537E-2"/>
                  <c:y val="-6.1685033234305423E-2"/>
                </c:manualLayout>
              </c:layout>
              <c:numFmt formatCode="[$$-300A]\ #,##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474-874B-8C18-B1644F9F8ABD}"/>
                </c:ext>
              </c:extLst>
            </c:dLbl>
            <c:dLbl>
              <c:idx val="14"/>
              <c:layout>
                <c:manualLayout>
                  <c:x val="-3.3772253122737669E-2"/>
                  <c:y val="-8.6802771257836114E-2"/>
                </c:manualLayout>
              </c:layout>
              <c:numFmt formatCode="[$$-300A]\ #,##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474-874B-8C18-B1644F9F8ABD}"/>
                </c:ext>
              </c:extLst>
            </c:dLbl>
            <c:numFmt formatCode="[$$-300A]\ 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RESUMEN!$AD$11:$AD$31</c:f>
              <c:numCache>
                <c:formatCode>General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RESUMEN!$AQ$35:$AQ$55</c:f>
              <c:numCache>
                <c:formatCode>#,##0</c:formatCode>
                <c:ptCount val="21"/>
                <c:pt idx="0">
                  <c:v>514300354.88</c:v>
                </c:pt>
                <c:pt idx="1">
                  <c:v>665174329.74000001</c:v>
                </c:pt>
                <c:pt idx="2">
                  <c:v>615307841.98999989</c:v>
                </c:pt>
                <c:pt idx="3">
                  <c:v>871664843.89999986</c:v>
                </c:pt>
                <c:pt idx="4">
                  <c:v>875050894.00999999</c:v>
                </c:pt>
                <c:pt idx="5">
                  <c:v>616942114.93999994</c:v>
                </c:pt>
                <c:pt idx="6">
                  <c:v>297408403.40000004</c:v>
                </c:pt>
                <c:pt idx="7">
                  <c:v>280694073.07999998</c:v>
                </c:pt>
                <c:pt idx="8">
                  <c:v>263859174.42000002</c:v>
                </c:pt>
                <c:pt idx="9">
                  <c:v>303820895.88</c:v>
                </c:pt>
                <c:pt idx="10">
                  <c:v>350147733.06</c:v>
                </c:pt>
                <c:pt idx="11">
                  <c:v>480251487.00000006</c:v>
                </c:pt>
                <c:pt idx="12">
                  <c:v>597670743.39999998</c:v>
                </c:pt>
                <c:pt idx="13">
                  <c:v>582028512.14999998</c:v>
                </c:pt>
                <c:pt idx="14">
                  <c:v>673469146.78000009</c:v>
                </c:pt>
                <c:pt idx="15">
                  <c:v>607254114.25</c:v>
                </c:pt>
                <c:pt idx="16">
                  <c:v>735480173.53000009</c:v>
                </c:pt>
                <c:pt idx="17">
                  <c:v>993365390.69999993</c:v>
                </c:pt>
                <c:pt idx="18">
                  <c:v>1133323708.5599997</c:v>
                </c:pt>
                <c:pt idx="19">
                  <c:v>1620611908.1199999</c:v>
                </c:pt>
                <c:pt idx="20">
                  <c:v>2289617267.9400001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474-874B-8C18-B1644F9F8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1424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000000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_tradnl"/>
                  <a:t>LIBRAS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314245071"/>
        <c:crosses val="max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_tradnl"/>
                  <a:t>DÓLARES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5976766884123493"/>
          <c:y val="0.14763683004640174"/>
          <c:w val="8.1220786924634567E-2"/>
          <c:h val="4.4569609070611846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_tradnl" sz="1600" b="1" i="0" u="none" strike="noStrike" baseline="0">
                <a:solidFill>
                  <a:srgbClr val="000000"/>
                </a:solidFill>
                <a:latin typeface="Arial" charset="0"/>
                <a:cs typeface="Arial" charset="0"/>
              </a:rPr>
              <a:t>Exportaciones de Camarón Ecuatoriano de Enero 2011 a Diciembre 2014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_tradnl" sz="1600" b="1" i="0" u="none" strike="noStrike" baseline="0">
                <a:solidFill>
                  <a:srgbClr val="000000"/>
                </a:solidFill>
                <a:latin typeface="Arial" charset="0"/>
                <a:cs typeface="Arial" charset="0"/>
              </a:rPr>
              <a:t>libras vs dólares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Libras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RESUMEN!$W$11:$W$58</c:f>
              <c:numCache>
                <c:formatCode>mmm\-yy</c:formatCode>
                <c:ptCount val="4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</c:numCache>
            </c:numRef>
          </c:cat>
          <c:val>
            <c:numRef>
              <c:f>RESUMEN!$X$11:$X$58</c:f>
              <c:numCache>
                <c:formatCode>#,##0</c:formatCode>
                <c:ptCount val="48"/>
                <c:pt idx="0">
                  <c:v>25647030</c:v>
                </c:pt>
                <c:pt idx="1">
                  <c:v>27575709</c:v>
                </c:pt>
                <c:pt idx="2">
                  <c:v>32814884</c:v>
                </c:pt>
                <c:pt idx="3">
                  <c:v>35212468</c:v>
                </c:pt>
                <c:pt idx="4">
                  <c:v>33847090</c:v>
                </c:pt>
                <c:pt idx="5">
                  <c:v>33351442</c:v>
                </c:pt>
                <c:pt idx="6">
                  <c:v>37687054</c:v>
                </c:pt>
                <c:pt idx="7">
                  <c:v>31408881</c:v>
                </c:pt>
                <c:pt idx="8">
                  <c:v>30677730</c:v>
                </c:pt>
                <c:pt idx="9">
                  <c:v>34459178</c:v>
                </c:pt>
                <c:pt idx="10">
                  <c:v>34247583</c:v>
                </c:pt>
                <c:pt idx="11">
                  <c:v>35535738</c:v>
                </c:pt>
                <c:pt idx="12">
                  <c:v>30572174</c:v>
                </c:pt>
                <c:pt idx="13">
                  <c:v>31333924</c:v>
                </c:pt>
                <c:pt idx="14">
                  <c:v>42403418</c:v>
                </c:pt>
                <c:pt idx="15">
                  <c:v>35999237</c:v>
                </c:pt>
                <c:pt idx="16">
                  <c:v>43197736</c:v>
                </c:pt>
                <c:pt idx="17">
                  <c:v>45734556</c:v>
                </c:pt>
                <c:pt idx="18">
                  <c:v>41975078</c:v>
                </c:pt>
                <c:pt idx="19">
                  <c:v>38000937</c:v>
                </c:pt>
                <c:pt idx="20">
                  <c:v>32908295</c:v>
                </c:pt>
                <c:pt idx="21">
                  <c:v>33536795</c:v>
                </c:pt>
                <c:pt idx="22">
                  <c:v>35786916</c:v>
                </c:pt>
                <c:pt idx="23">
                  <c:v>38347324</c:v>
                </c:pt>
                <c:pt idx="24">
                  <c:v>31156882</c:v>
                </c:pt>
                <c:pt idx="25">
                  <c:v>34173595</c:v>
                </c:pt>
                <c:pt idx="26">
                  <c:v>38353990</c:v>
                </c:pt>
                <c:pt idx="27">
                  <c:v>37577127</c:v>
                </c:pt>
                <c:pt idx="28">
                  <c:v>49696297</c:v>
                </c:pt>
                <c:pt idx="29">
                  <c:v>42195298</c:v>
                </c:pt>
                <c:pt idx="30">
                  <c:v>37150541</c:v>
                </c:pt>
                <c:pt idx="31">
                  <c:v>41026997</c:v>
                </c:pt>
                <c:pt idx="32">
                  <c:v>34808087</c:v>
                </c:pt>
                <c:pt idx="33">
                  <c:v>41555483</c:v>
                </c:pt>
                <c:pt idx="34">
                  <c:v>43779999</c:v>
                </c:pt>
                <c:pt idx="35">
                  <c:v>42762080</c:v>
                </c:pt>
                <c:pt idx="36">
                  <c:v>41408543</c:v>
                </c:pt>
                <c:pt idx="37">
                  <c:v>45968102</c:v>
                </c:pt>
                <c:pt idx="38">
                  <c:v>52570546</c:v>
                </c:pt>
                <c:pt idx="39">
                  <c:v>51401705</c:v>
                </c:pt>
                <c:pt idx="40">
                  <c:v>54596331</c:v>
                </c:pt>
                <c:pt idx="41">
                  <c:v>55881232</c:v>
                </c:pt>
                <c:pt idx="42">
                  <c:v>51459761</c:v>
                </c:pt>
                <c:pt idx="43">
                  <c:v>51878553</c:v>
                </c:pt>
                <c:pt idx="44">
                  <c:v>51412328</c:v>
                </c:pt>
                <c:pt idx="45">
                  <c:v>53982154</c:v>
                </c:pt>
                <c:pt idx="46">
                  <c:v>52893515</c:v>
                </c:pt>
                <c:pt idx="47">
                  <c:v>47595251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69-2F46-9B6D-E44BEDA2B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5"/>
        <c:overlap val="-83"/>
        <c:axId val="1314698607"/>
        <c:axId val="1"/>
      </c:barChart>
      <c:lineChart>
        <c:grouping val="stacked"/>
        <c:varyColors val="0"/>
        <c:ser>
          <c:idx val="1"/>
          <c:order val="1"/>
          <c:tx>
            <c:v>Dólares</c:v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RESUMEN!$W$11:$W$58</c:f>
              <c:numCache>
                <c:formatCode>mmm\-yy</c:formatCode>
                <c:ptCount val="4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</c:numCache>
            </c:numRef>
          </c:cat>
          <c:val>
            <c:numRef>
              <c:f>RESUMEN!$Y$11:$Y$58</c:f>
              <c:numCache>
                <c:formatCode>#,##0</c:formatCode>
                <c:ptCount val="48"/>
                <c:pt idx="0">
                  <c:v>66384011.910000004</c:v>
                </c:pt>
                <c:pt idx="1">
                  <c:v>71315654.909999996</c:v>
                </c:pt>
                <c:pt idx="2">
                  <c:v>86564266.200000003</c:v>
                </c:pt>
                <c:pt idx="3">
                  <c:v>90490538.379999995</c:v>
                </c:pt>
                <c:pt idx="4">
                  <c:v>83669076.439999998</c:v>
                </c:pt>
                <c:pt idx="5">
                  <c:v>82406583.859999999</c:v>
                </c:pt>
                <c:pt idx="6">
                  <c:v>93164316.989999995</c:v>
                </c:pt>
                <c:pt idx="7">
                  <c:v>79098433.719999999</c:v>
                </c:pt>
                <c:pt idx="8">
                  <c:v>77408784.579999998</c:v>
                </c:pt>
                <c:pt idx="9">
                  <c:v>84581301.790000007</c:v>
                </c:pt>
                <c:pt idx="10">
                  <c:v>86236344.480000004</c:v>
                </c:pt>
                <c:pt idx="11">
                  <c:v>92046077.430000007</c:v>
                </c:pt>
                <c:pt idx="12">
                  <c:v>78244139.560000002</c:v>
                </c:pt>
                <c:pt idx="13">
                  <c:v>78863263.409999996</c:v>
                </c:pt>
                <c:pt idx="14">
                  <c:v>104608708.82000001</c:v>
                </c:pt>
                <c:pt idx="15">
                  <c:v>88673668.790000007</c:v>
                </c:pt>
                <c:pt idx="16">
                  <c:v>110019886.99000001</c:v>
                </c:pt>
                <c:pt idx="17">
                  <c:v>116181271.07000001</c:v>
                </c:pt>
                <c:pt idx="18">
                  <c:v>106021654.93000001</c:v>
                </c:pt>
                <c:pt idx="19">
                  <c:v>92397063.269999996</c:v>
                </c:pt>
                <c:pt idx="20">
                  <c:v>80399903.540000007</c:v>
                </c:pt>
                <c:pt idx="21">
                  <c:v>85060936.650000006</c:v>
                </c:pt>
                <c:pt idx="22">
                  <c:v>93755702.189999998</c:v>
                </c:pt>
                <c:pt idx="23">
                  <c:v>99097509.340000004</c:v>
                </c:pt>
                <c:pt idx="24">
                  <c:v>81914461.140000001</c:v>
                </c:pt>
                <c:pt idx="25">
                  <c:v>97244443.480000004</c:v>
                </c:pt>
                <c:pt idx="26">
                  <c:v>119835510.96000001</c:v>
                </c:pt>
                <c:pt idx="27">
                  <c:v>124617195.06</c:v>
                </c:pt>
                <c:pt idx="28">
                  <c:v>162055903.61000001</c:v>
                </c:pt>
                <c:pt idx="29">
                  <c:v>135162580.69</c:v>
                </c:pt>
                <c:pt idx="30">
                  <c:v>124448063.19</c:v>
                </c:pt>
                <c:pt idx="31">
                  <c:v>153791820.34</c:v>
                </c:pt>
                <c:pt idx="32">
                  <c:v>132005317.49000001</c:v>
                </c:pt>
                <c:pt idx="33">
                  <c:v>161975716.72</c:v>
                </c:pt>
                <c:pt idx="34">
                  <c:v>167819922.09</c:v>
                </c:pt>
                <c:pt idx="35">
                  <c:v>159740973.34999999</c:v>
                </c:pt>
                <c:pt idx="36">
                  <c:v>157270263.31999999</c:v>
                </c:pt>
                <c:pt idx="37">
                  <c:v>186176628.27000001</c:v>
                </c:pt>
                <c:pt idx="38">
                  <c:v>209237700.49000001</c:v>
                </c:pt>
                <c:pt idx="39">
                  <c:v>202259494.34999999</c:v>
                </c:pt>
                <c:pt idx="40">
                  <c:v>204396213.88999999</c:v>
                </c:pt>
                <c:pt idx="41">
                  <c:v>202300302.75999999</c:v>
                </c:pt>
                <c:pt idx="42">
                  <c:v>186050165.88</c:v>
                </c:pt>
                <c:pt idx="43">
                  <c:v>192569703.63999999</c:v>
                </c:pt>
                <c:pt idx="44">
                  <c:v>193567118.86000001</c:v>
                </c:pt>
                <c:pt idx="45">
                  <c:v>203766203.21000001</c:v>
                </c:pt>
                <c:pt idx="46">
                  <c:v>190634425.56</c:v>
                </c:pt>
                <c:pt idx="47">
                  <c:v>161389047.71000001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69-2F46-9B6D-E44BEDA2B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1314698607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_tradnl"/>
                  <a:t>LIBRAS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314698607"/>
        <c:crosses val="max"/>
        <c:crossBetween val="between"/>
      </c:valAx>
      <c:dateAx>
        <c:axId val="3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months"/>
      </c:dateAx>
      <c:valAx>
        <c:axId val="4"/>
        <c:scaling>
          <c:orientation val="minMax"/>
          <c:max val="220000000.00000003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_tradnl"/>
                  <a:t>DÓLARES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5462455799401269"/>
          <c:y val="0.12363017243254916"/>
          <c:w val="8.8637492439084239E-2"/>
          <c:h val="4.3957394642684146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_tradnl"/>
              <a:t>Evolución del Precio Promedio Anual / Libra 1994 - 2014</a:t>
            </a:r>
          </a:p>
        </c:rich>
      </c:tx>
      <c:layout>
        <c:manualLayout>
          <c:xMode val="edge"/>
          <c:yMode val="edge"/>
          <c:x val="0.2537206843660082"/>
          <c:y val="0.1087886607079520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2803104564980385E-2"/>
          <c:y val="0.28700581990904295"/>
          <c:w val="0.97439379087003919"/>
          <c:h val="0.63729039083262617"/>
        </c:manualLayout>
      </c:layout>
      <c:lineChart>
        <c:grouping val="stacked"/>
        <c:varyColors val="0"/>
        <c:ser>
          <c:idx val="0"/>
          <c:order val="0"/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RESUMEN!$AD$11:$AD$31</c:f>
              <c:numCache>
                <c:formatCode>General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RESUMEN!$AR$11:$AR$31</c:f>
              <c:numCache>
                <c:formatCode>0.00</c:formatCode>
                <c:ptCount val="21"/>
                <c:pt idx="0">
                  <c:v>3.292558252296689</c:v>
                </c:pt>
                <c:pt idx="1">
                  <c:v>3.485092198182774</c:v>
                </c:pt>
                <c:pt idx="2">
                  <c:v>3.2635135198036176</c:v>
                </c:pt>
                <c:pt idx="3">
                  <c:v>3.6318722325231958</c:v>
                </c:pt>
                <c:pt idx="4">
                  <c:v>3.4588918583911474</c:v>
                </c:pt>
                <c:pt idx="5">
                  <c:v>2.9513042445841831</c:v>
                </c:pt>
                <c:pt idx="6">
                  <c:v>3.5851432750453007</c:v>
                </c:pt>
                <c:pt idx="7">
                  <c:v>2.8125293390979609</c:v>
                </c:pt>
                <c:pt idx="8">
                  <c:v>2.5609005269011575</c:v>
                </c:pt>
                <c:pt idx="9">
                  <c:v>2.3969932685413338</c:v>
                </c:pt>
                <c:pt idx="10">
                  <c:v>2.2096828282204859</c:v>
                </c:pt>
                <c:pt idx="11">
                  <c:v>2.2592073658183285</c:v>
                </c:pt>
                <c:pt idx="12">
                  <c:v>2.2608063156243969</c:v>
                </c:pt>
                <c:pt idx="13">
                  <c:v>2.1308972182093204</c:v>
                </c:pt>
                <c:pt idx="14">
                  <c:v>2.2850098332871385</c:v>
                </c:pt>
                <c:pt idx="15">
                  <c:v>2.0286846151861746</c:v>
                </c:pt>
                <c:pt idx="16">
                  <c:v>2.2817849689948102</c:v>
                </c:pt>
                <c:pt idx="17">
                  <c:v>2.5310943136918929</c:v>
                </c:pt>
                <c:pt idx="18">
                  <c:v>2.5196371819702681</c:v>
                </c:pt>
                <c:pt idx="19">
                  <c:v>3.41730830896869</c:v>
                </c:pt>
                <c:pt idx="20">
                  <c:v>3.7470332760311811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95-A746-9058-D5393CEA3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676639"/>
        <c:axId val="1"/>
      </c:lineChart>
      <c:catAx>
        <c:axId val="1314676639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314676639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_tradnl" sz="1600" b="1" i="0" u="none" strike="noStrike" baseline="0">
                <a:solidFill>
                  <a:srgbClr val="000000"/>
                </a:solidFill>
                <a:latin typeface="Arial" charset="0"/>
                <a:cs typeface="Arial" charset="0"/>
              </a:rPr>
              <a:t>Evolución del Precio Promedio/libra durante los últimos 25 meses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_tradnl" sz="1600" b="1" i="0" u="none" strike="noStrike" baseline="0">
                <a:solidFill>
                  <a:srgbClr val="000000"/>
                </a:solidFill>
                <a:latin typeface="Arial" charset="0"/>
                <a:cs typeface="Arial" charset="0"/>
              </a:rPr>
              <a:t>(diciembre 2012 - diciembre 2014) </a:t>
            </a:r>
          </a:p>
        </c:rich>
      </c:tx>
      <c:layout>
        <c:manualLayout>
          <c:xMode val="edge"/>
          <c:yMode val="edge"/>
          <c:x val="0.18963598336587437"/>
          <c:y val="4.90167609837792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9900524224832589E-2"/>
          <c:y val="0.225871577356338"/>
          <c:w val="0.96019900497512434"/>
          <c:h val="0.70820867351590922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RESUMEN!$W$34:$W$58</c:f>
              <c:numCache>
                <c:formatCode>mmm\-yy</c:formatCode>
                <c:ptCount val="25"/>
                <c:pt idx="0">
                  <c:v>41244</c:v>
                </c:pt>
                <c:pt idx="1">
                  <c:v>41275</c:v>
                </c:pt>
                <c:pt idx="2">
                  <c:v>41306</c:v>
                </c:pt>
                <c:pt idx="3">
                  <c:v>41334</c:v>
                </c:pt>
                <c:pt idx="4">
                  <c:v>41365</c:v>
                </c:pt>
                <c:pt idx="5">
                  <c:v>41395</c:v>
                </c:pt>
                <c:pt idx="6">
                  <c:v>41426</c:v>
                </c:pt>
                <c:pt idx="7">
                  <c:v>41456</c:v>
                </c:pt>
                <c:pt idx="8">
                  <c:v>41487</c:v>
                </c:pt>
                <c:pt idx="9">
                  <c:v>41518</c:v>
                </c:pt>
                <c:pt idx="10">
                  <c:v>41548</c:v>
                </c:pt>
                <c:pt idx="11">
                  <c:v>41579</c:v>
                </c:pt>
                <c:pt idx="12">
                  <c:v>41609</c:v>
                </c:pt>
                <c:pt idx="13">
                  <c:v>41640</c:v>
                </c:pt>
                <c:pt idx="14">
                  <c:v>41671</c:v>
                </c:pt>
                <c:pt idx="15">
                  <c:v>41699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</c:numCache>
            </c:numRef>
          </c:cat>
          <c:val>
            <c:numRef>
              <c:f>RESUMEN!$Z$34:$Z$58</c:f>
              <c:numCache>
                <c:formatCode>#,##0.00</c:formatCode>
                <c:ptCount val="25"/>
                <c:pt idx="0">
                  <c:v>2.5842092486036314</c:v>
                </c:pt>
                <c:pt idx="1">
                  <c:v>2.6290968762535352</c:v>
                </c:pt>
                <c:pt idx="2">
                  <c:v>2.8456018010396624</c:v>
                </c:pt>
                <c:pt idx="3">
                  <c:v>3.1244600877249016</c:v>
                </c:pt>
                <c:pt idx="4">
                  <c:v>3.3163044918255724</c:v>
                </c:pt>
                <c:pt idx="5">
                  <c:v>3.2609251270773756</c:v>
                </c:pt>
                <c:pt idx="6">
                  <c:v>3.2032616688712565</c:v>
                </c:pt>
                <c:pt idx="7">
                  <c:v>3.3498317881831117</c:v>
                </c:pt>
                <c:pt idx="8">
                  <c:v>3.7485517241244799</c:v>
                </c:pt>
                <c:pt idx="9">
                  <c:v>3.7923749584399742</c:v>
                </c:pt>
                <c:pt idx="10">
                  <c:v>3.8978181704686241</c:v>
                </c:pt>
                <c:pt idx="11">
                  <c:v>3.8332555030437527</c:v>
                </c:pt>
                <c:pt idx="12">
                  <c:v>3.73557538244164</c:v>
                </c:pt>
                <c:pt idx="13">
                  <c:v>3.7980149004518222</c:v>
                </c:pt>
                <c:pt idx="14">
                  <c:v>4.0501265044617245</c:v>
                </c:pt>
                <c:pt idx="15">
                  <c:v>3.9801317735980906</c:v>
                </c:pt>
                <c:pt idx="16">
                  <c:v>3.9348790930184125</c:v>
                </c:pt>
                <c:pt idx="17">
                  <c:v>3.74377197416434</c:v>
                </c:pt>
                <c:pt idx="18">
                  <c:v>3.62018329803466</c:v>
                </c:pt>
                <c:pt idx="19">
                  <c:v>3.6154494747847741</c:v>
                </c:pt>
                <c:pt idx="20">
                  <c:v>3.7119328220276304</c:v>
                </c:pt>
                <c:pt idx="21">
                  <c:v>3.7649942414589748</c:v>
                </c:pt>
                <c:pt idx="22">
                  <c:v>3.7746956746112801</c:v>
                </c:pt>
                <c:pt idx="23">
                  <c:v>3.6041171693732208</c:v>
                </c:pt>
                <c:pt idx="24">
                  <c:v>3.3908645152433383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E2-084D-9ABA-FD9E0BA2F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363055"/>
        <c:axId val="1"/>
      </c:lineChart>
      <c:dateAx>
        <c:axId val="1314363055"/>
        <c:scaling>
          <c:orientation val="minMax"/>
        </c:scaling>
        <c:delete val="0"/>
        <c:axPos val="b"/>
        <c:minorGridlines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314363055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215900</xdr:colOff>
      <xdr:row>4</xdr:row>
      <xdr:rowOff>0</xdr:rowOff>
    </xdr:to>
    <xdr:pic>
      <xdr:nvPicPr>
        <xdr:cNvPr id="7557" name="Picture 1" descr="LOGO_CAMARA_DERECHO">
          <a:extLst>
            <a:ext uri="{FF2B5EF4-FFF2-40B4-BE49-F238E27FC236}">
              <a16:creationId xmlns:a16="http://schemas.microsoft.com/office/drawing/2014/main" id="{28671239-FEBC-6641-85DC-C6B56B132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85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12700</xdr:colOff>
      <xdr:row>10</xdr:row>
      <xdr:rowOff>50800</xdr:rowOff>
    </xdr:from>
    <xdr:to>
      <xdr:col>21</xdr:col>
      <xdr:colOff>0</xdr:colOff>
      <xdr:row>33</xdr:row>
      <xdr:rowOff>190500</xdr:rowOff>
    </xdr:to>
    <xdr:graphicFrame macro="">
      <xdr:nvGraphicFramePr>
        <xdr:cNvPr id="7558" name="5 Gráfico">
          <a:extLst>
            <a:ext uri="{FF2B5EF4-FFF2-40B4-BE49-F238E27FC236}">
              <a16:creationId xmlns:a16="http://schemas.microsoft.com/office/drawing/2014/main" id="{18164B51-7A0E-7E4D-927C-5FB8375975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21</xdr:col>
      <xdr:colOff>241300</xdr:colOff>
      <xdr:row>59</xdr:row>
      <xdr:rowOff>12700</xdr:rowOff>
    </xdr:to>
    <xdr:graphicFrame macro="">
      <xdr:nvGraphicFramePr>
        <xdr:cNvPr id="7559" name="3 Gráfico">
          <a:extLst>
            <a:ext uri="{FF2B5EF4-FFF2-40B4-BE49-F238E27FC236}">
              <a16:creationId xmlns:a16="http://schemas.microsoft.com/office/drawing/2014/main" id="{78D16913-5077-C14F-99E7-6C82A72C00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12700</xdr:colOff>
      <xdr:row>60</xdr:row>
      <xdr:rowOff>12700</xdr:rowOff>
    </xdr:from>
    <xdr:to>
      <xdr:col>16</xdr:col>
      <xdr:colOff>838200</xdr:colOff>
      <xdr:row>84</xdr:row>
      <xdr:rowOff>12700</xdr:rowOff>
    </xdr:to>
    <xdr:graphicFrame macro="">
      <xdr:nvGraphicFramePr>
        <xdr:cNvPr id="7560" name="1 Gráfico">
          <a:extLst>
            <a:ext uri="{FF2B5EF4-FFF2-40B4-BE49-F238E27FC236}">
              <a16:creationId xmlns:a16="http://schemas.microsoft.com/office/drawing/2014/main" id="{F68C8B03-2E3C-2348-9DD3-B15A099A91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25400</xdr:colOff>
      <xdr:row>85</xdr:row>
      <xdr:rowOff>12700</xdr:rowOff>
    </xdr:from>
    <xdr:to>
      <xdr:col>17</xdr:col>
      <xdr:colOff>635000</xdr:colOff>
      <xdr:row>109</xdr:row>
      <xdr:rowOff>12700</xdr:rowOff>
    </xdr:to>
    <xdr:graphicFrame macro="">
      <xdr:nvGraphicFramePr>
        <xdr:cNvPr id="7561" name="9 Gráfico">
          <a:extLst>
            <a:ext uri="{FF2B5EF4-FFF2-40B4-BE49-F238E27FC236}">
              <a16:creationId xmlns:a16="http://schemas.microsoft.com/office/drawing/2014/main" id="{4EABFE62-E05A-A34E-B76E-F651C24BA6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50800</xdr:rowOff>
    </xdr:from>
    <xdr:to>
      <xdr:col>0</xdr:col>
      <xdr:colOff>1739900</xdr:colOff>
      <xdr:row>4</xdr:row>
      <xdr:rowOff>0</xdr:rowOff>
    </xdr:to>
    <xdr:pic>
      <xdr:nvPicPr>
        <xdr:cNvPr id="3130" name="Picture 1" descr="LOGO_CAMARA_DERECHO">
          <a:extLst>
            <a:ext uri="{FF2B5EF4-FFF2-40B4-BE49-F238E27FC236}">
              <a16:creationId xmlns:a16="http://schemas.microsoft.com/office/drawing/2014/main" id="{B09EEB48-A3AF-9747-B047-1B16EEFD6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0800"/>
          <a:ext cx="1701800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1663700</xdr:colOff>
      <xdr:row>3</xdr:row>
      <xdr:rowOff>152400</xdr:rowOff>
    </xdr:to>
    <xdr:pic>
      <xdr:nvPicPr>
        <xdr:cNvPr id="6201" name="Picture 1" descr="LOGO_CAMARA_DERECHO">
          <a:extLst>
            <a:ext uri="{FF2B5EF4-FFF2-40B4-BE49-F238E27FC236}">
              <a16:creationId xmlns:a16="http://schemas.microsoft.com/office/drawing/2014/main" id="{4E7CD450-5835-BB4C-B5F8-76B3A3AE7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625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9"/>
  <sheetViews>
    <sheetView tabSelected="1" zoomScale="70" zoomScaleNormal="70" workbookViewId="0">
      <selection activeCell="W149" sqref="W149"/>
    </sheetView>
  </sheetViews>
  <sheetFormatPr baseColWidth="10" defaultColWidth="11.5" defaultRowHeight="13"/>
  <cols>
    <col min="1" max="22" width="11.5" style="5"/>
    <col min="23" max="23" width="14.1640625" style="5" bestFit="1" customWidth="1"/>
    <col min="24" max="24" width="13.5" style="5" bestFit="1" customWidth="1"/>
    <col min="25" max="25" width="15" style="5" bestFit="1" customWidth="1"/>
    <col min="26" max="26" width="17.5" style="5" bestFit="1" customWidth="1"/>
    <col min="27" max="28" width="11.5" style="5"/>
    <col min="29" max="29" width="12.5" style="5" bestFit="1" customWidth="1"/>
    <col min="30" max="30" width="13.1640625" style="5" bestFit="1" customWidth="1"/>
    <col min="31" max="42" width="14.6640625" style="5" bestFit="1" customWidth="1"/>
    <col min="43" max="43" width="18.33203125" style="5" bestFit="1" customWidth="1"/>
    <col min="44" max="44" width="16.6640625" style="5" bestFit="1" customWidth="1"/>
    <col min="45" max="45" width="25.5" style="5" bestFit="1" customWidth="1"/>
    <col min="46" max="16384" width="11.5" style="5"/>
  </cols>
  <sheetData>
    <row r="1" spans="1:45" ht="15">
      <c r="A1" s="2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5" ht="15">
      <c r="A2" s="2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5" ht="15">
      <c r="A3" s="2"/>
      <c r="B3" s="2"/>
      <c r="C3" s="2"/>
      <c r="D3" s="2"/>
      <c r="E3" s="2"/>
      <c r="F3" s="3"/>
      <c r="G3" s="3"/>
      <c r="H3" s="3"/>
      <c r="I3" s="3"/>
      <c r="J3" s="6"/>
      <c r="K3" s="3"/>
      <c r="L3" s="7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5" ht="15">
      <c r="A4" s="2"/>
      <c r="B4" s="2"/>
      <c r="C4" s="2"/>
      <c r="D4" s="2"/>
      <c r="E4" s="2"/>
      <c r="F4" s="3"/>
      <c r="G4" s="3"/>
      <c r="H4" s="3"/>
      <c r="I4" s="3"/>
      <c r="J4" s="6"/>
      <c r="K4" s="3"/>
      <c r="L4" s="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5" ht="16">
      <c r="A5" s="8" t="s">
        <v>67</v>
      </c>
      <c r="B5" s="2"/>
      <c r="C5" s="2"/>
      <c r="D5" s="2"/>
      <c r="E5" s="2"/>
      <c r="F5" s="3"/>
      <c r="G5" s="3"/>
      <c r="H5" s="3"/>
      <c r="I5" s="3"/>
      <c r="J5" s="6"/>
      <c r="K5" s="3"/>
      <c r="L5" s="7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5" ht="16">
      <c r="A6" s="8" t="s">
        <v>68</v>
      </c>
      <c r="B6" s="2"/>
      <c r="C6" s="2"/>
      <c r="D6" s="2"/>
      <c r="E6" s="2"/>
      <c r="F6" s="3"/>
      <c r="G6" s="3"/>
      <c r="H6" s="3"/>
      <c r="I6" s="9"/>
      <c r="J6" s="6"/>
      <c r="K6" s="3"/>
      <c r="L6" s="7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5" ht="16">
      <c r="A7" s="10" t="s">
        <v>97</v>
      </c>
      <c r="B7" s="2"/>
      <c r="C7" s="2"/>
      <c r="D7" s="2"/>
      <c r="E7" s="2"/>
      <c r="F7" s="3"/>
      <c r="G7" s="3"/>
      <c r="H7" s="3"/>
      <c r="I7" s="3"/>
      <c r="J7" s="6"/>
      <c r="K7" s="3"/>
      <c r="L7" s="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5" ht="16" thickBot="1">
      <c r="A8" s="11" t="s">
        <v>69</v>
      </c>
      <c r="B8" s="2"/>
      <c r="C8" s="2"/>
      <c r="D8" s="2"/>
      <c r="E8" s="2"/>
      <c r="F8" s="3"/>
      <c r="G8" s="3"/>
      <c r="H8" s="3"/>
      <c r="I8" s="3"/>
      <c r="J8" s="6"/>
      <c r="K8" s="3"/>
      <c r="L8" s="7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5" ht="17" thickBot="1">
      <c r="A9" s="11" t="s">
        <v>70</v>
      </c>
      <c r="B9" s="2"/>
      <c r="C9" s="2"/>
      <c r="D9" s="2"/>
      <c r="E9" s="2"/>
      <c r="F9" s="3"/>
      <c r="G9" s="3"/>
      <c r="H9" s="3"/>
      <c r="I9" s="3"/>
      <c r="J9" s="6"/>
      <c r="K9" s="3"/>
      <c r="L9" s="7"/>
      <c r="M9" s="3"/>
      <c r="N9" s="3"/>
      <c r="O9" s="3"/>
      <c r="P9" s="3"/>
      <c r="Q9" s="3"/>
      <c r="R9" s="3"/>
      <c r="S9" s="3"/>
      <c r="T9" s="3"/>
      <c r="U9" s="3"/>
      <c r="V9" s="3"/>
      <c r="W9" s="195" t="s">
        <v>71</v>
      </c>
      <c r="X9" s="196"/>
      <c r="Y9" s="196"/>
      <c r="Z9" s="197"/>
      <c r="AA9" s="3"/>
      <c r="AB9" s="3"/>
      <c r="AC9" s="3"/>
      <c r="AD9" s="173" t="s">
        <v>72</v>
      </c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5"/>
    </row>
    <row r="10" spans="1:45" ht="17" thickBot="1">
      <c r="A10" s="3"/>
      <c r="B10" s="3"/>
      <c r="C10" s="3"/>
      <c r="D10" s="3"/>
      <c r="E10" s="3"/>
      <c r="F10" s="3"/>
      <c r="G10" s="3"/>
      <c r="H10" s="3"/>
      <c r="I10" s="3"/>
      <c r="J10" s="6"/>
      <c r="K10" s="3"/>
      <c r="L10" s="7"/>
      <c r="M10" s="3"/>
      <c r="N10" s="3"/>
      <c r="O10" s="3"/>
      <c r="P10" s="3"/>
      <c r="Q10" s="3"/>
      <c r="R10" s="3"/>
      <c r="S10" s="3"/>
      <c r="T10" s="3"/>
      <c r="U10" s="3"/>
      <c r="V10" s="3"/>
      <c r="W10" s="12" t="s">
        <v>73</v>
      </c>
      <c r="X10" s="13" t="s">
        <v>74</v>
      </c>
      <c r="Y10" s="13" t="s">
        <v>43</v>
      </c>
      <c r="Z10" s="14" t="s">
        <v>75</v>
      </c>
      <c r="AA10" s="3"/>
      <c r="AB10" s="3"/>
      <c r="AC10" s="3"/>
      <c r="AD10" s="15" t="s">
        <v>76</v>
      </c>
      <c r="AE10" s="16" t="s">
        <v>77</v>
      </c>
      <c r="AF10" s="16" t="s">
        <v>78</v>
      </c>
      <c r="AG10" s="16" t="s">
        <v>79</v>
      </c>
      <c r="AH10" s="16" t="s">
        <v>80</v>
      </c>
      <c r="AI10" s="16" t="s">
        <v>81</v>
      </c>
      <c r="AJ10" s="16" t="s">
        <v>82</v>
      </c>
      <c r="AK10" s="16" t="s">
        <v>83</v>
      </c>
      <c r="AL10" s="16" t="s">
        <v>84</v>
      </c>
      <c r="AM10" s="16" t="s">
        <v>85</v>
      </c>
      <c r="AN10" s="16" t="s">
        <v>86</v>
      </c>
      <c r="AO10" s="16" t="s">
        <v>87</v>
      </c>
      <c r="AP10" s="16" t="s">
        <v>88</v>
      </c>
      <c r="AQ10" s="17" t="s">
        <v>41</v>
      </c>
      <c r="AR10" s="18" t="s">
        <v>89</v>
      </c>
      <c r="AS10" s="18" t="s">
        <v>96</v>
      </c>
    </row>
    <row r="11" spans="1:45" ht="15">
      <c r="A11" s="3"/>
      <c r="B11" s="3"/>
      <c r="C11" s="3"/>
      <c r="D11" s="3"/>
      <c r="E11" s="3"/>
      <c r="F11" s="3"/>
      <c r="G11" s="3"/>
      <c r="H11" s="3"/>
      <c r="I11" s="3"/>
      <c r="J11" s="6"/>
      <c r="K11" s="3"/>
      <c r="L11" s="7"/>
      <c r="M11" s="3"/>
      <c r="N11" s="3"/>
      <c r="O11" s="3"/>
      <c r="P11" s="3"/>
      <c r="Q11" s="3"/>
      <c r="R11" s="19"/>
      <c r="S11" s="3"/>
      <c r="T11" s="7"/>
      <c r="U11" s="7"/>
      <c r="V11" s="3"/>
      <c r="W11" s="20">
        <v>40544</v>
      </c>
      <c r="X11" s="21">
        <v>25647030</v>
      </c>
      <c r="Y11" s="21">
        <v>66384011.910000004</v>
      </c>
      <c r="Z11" s="22">
        <v>2.5883703458061227</v>
      </c>
      <c r="AA11" s="7"/>
      <c r="AB11" s="7"/>
      <c r="AC11" s="7"/>
      <c r="AD11" s="23">
        <v>1994</v>
      </c>
      <c r="AE11" s="24">
        <v>11620473</v>
      </c>
      <c r="AF11" s="24">
        <v>11996071</v>
      </c>
      <c r="AG11" s="24">
        <v>15510568</v>
      </c>
      <c r="AH11" s="24">
        <v>12310509</v>
      </c>
      <c r="AI11" s="24">
        <v>15596030</v>
      </c>
      <c r="AJ11" s="24">
        <v>15280896</v>
      </c>
      <c r="AK11" s="24">
        <v>15727753</v>
      </c>
      <c r="AL11" s="24">
        <v>11699342</v>
      </c>
      <c r="AM11" s="24">
        <v>9368795</v>
      </c>
      <c r="AN11" s="24">
        <v>12156766</v>
      </c>
      <c r="AO11" s="24">
        <v>13016736</v>
      </c>
      <c r="AP11" s="24">
        <v>11916898</v>
      </c>
      <c r="AQ11" s="25">
        <f t="shared" ref="AQ11:AQ29" si="0">SUM(AE11:AP11)</f>
        <v>156200837</v>
      </c>
      <c r="AR11" s="26">
        <f t="shared" ref="AR11:AR31" si="1">+AQ35/AQ11</f>
        <v>3.292558252296689</v>
      </c>
      <c r="AS11" s="167"/>
    </row>
    <row r="12" spans="1:45" ht="1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  <c r="L12" s="7"/>
      <c r="M12" s="3"/>
      <c r="N12" s="3"/>
      <c r="O12" s="3"/>
      <c r="P12" s="3"/>
      <c r="Q12" s="3"/>
      <c r="R12" s="19"/>
      <c r="S12" s="3"/>
      <c r="T12" s="7"/>
      <c r="U12" s="7"/>
      <c r="V12" s="3"/>
      <c r="W12" s="27">
        <v>40575</v>
      </c>
      <c r="X12" s="28">
        <v>27575709</v>
      </c>
      <c r="Y12" s="28">
        <v>71315654.909999996</v>
      </c>
      <c r="Z12" s="29">
        <v>2.5861766567815172</v>
      </c>
      <c r="AA12" s="30"/>
      <c r="AB12" s="30"/>
      <c r="AC12" s="30"/>
      <c r="AD12" s="23">
        <v>1995</v>
      </c>
      <c r="AE12" s="24">
        <v>10807484</v>
      </c>
      <c r="AF12" s="24">
        <v>13603755</v>
      </c>
      <c r="AG12" s="24">
        <v>15998832</v>
      </c>
      <c r="AH12" s="24">
        <v>15826653</v>
      </c>
      <c r="AI12" s="24">
        <v>16147447</v>
      </c>
      <c r="AJ12" s="24">
        <v>16269336</v>
      </c>
      <c r="AK12" s="24">
        <v>17012050</v>
      </c>
      <c r="AL12" s="24">
        <v>16598239</v>
      </c>
      <c r="AM12" s="24">
        <v>18688420</v>
      </c>
      <c r="AN12" s="24">
        <v>18536022</v>
      </c>
      <c r="AO12" s="24">
        <v>19105834</v>
      </c>
      <c r="AP12" s="24">
        <v>12268692</v>
      </c>
      <c r="AQ12" s="25">
        <f t="shared" si="0"/>
        <v>190862764</v>
      </c>
      <c r="AR12" s="31">
        <f t="shared" si="1"/>
        <v>3.485092198182774</v>
      </c>
      <c r="AS12" s="168">
        <f>+(AQ12-AQ11)/AQ11</f>
        <v>0.2219061540624139</v>
      </c>
    </row>
    <row r="13" spans="1:45" ht="15">
      <c r="A13" s="3"/>
      <c r="B13" s="3"/>
      <c r="C13" s="3"/>
      <c r="D13" s="3"/>
      <c r="E13" s="3"/>
      <c r="F13" s="3"/>
      <c r="G13" s="3"/>
      <c r="H13" s="3"/>
      <c r="I13" s="3"/>
      <c r="J13" s="6"/>
      <c r="K13" s="3"/>
      <c r="L13" s="7"/>
      <c r="M13" s="3"/>
      <c r="N13" s="3"/>
      <c r="O13" s="3"/>
      <c r="P13" s="3"/>
      <c r="Q13" s="3"/>
      <c r="R13" s="19"/>
      <c r="S13" s="3"/>
      <c r="T13" s="7"/>
      <c r="U13" s="7"/>
      <c r="V13" s="3"/>
      <c r="W13" s="27">
        <v>40603</v>
      </c>
      <c r="X13" s="28">
        <v>32814884</v>
      </c>
      <c r="Y13" s="28">
        <v>86564266.200000003</v>
      </c>
      <c r="Z13" s="29">
        <v>2.637957403719605</v>
      </c>
      <c r="AA13" s="30"/>
      <c r="AB13" s="30"/>
      <c r="AC13" s="30"/>
      <c r="AD13" s="23">
        <v>1996</v>
      </c>
      <c r="AE13" s="24">
        <v>15025684</v>
      </c>
      <c r="AF13" s="24">
        <v>13903316</v>
      </c>
      <c r="AG13" s="24">
        <v>17889704</v>
      </c>
      <c r="AH13" s="24">
        <v>16057509</v>
      </c>
      <c r="AI13" s="24">
        <v>16235812</v>
      </c>
      <c r="AJ13" s="24">
        <v>14565961</v>
      </c>
      <c r="AK13" s="24">
        <v>14555295</v>
      </c>
      <c r="AL13" s="24">
        <v>16439059</v>
      </c>
      <c r="AM13" s="24">
        <v>14696498</v>
      </c>
      <c r="AN13" s="24">
        <v>16201026</v>
      </c>
      <c r="AO13" s="24">
        <v>18853806</v>
      </c>
      <c r="AP13" s="24">
        <v>14117863</v>
      </c>
      <c r="AQ13" s="25">
        <f t="shared" si="0"/>
        <v>188541533</v>
      </c>
      <c r="AR13" s="31">
        <f t="shared" si="1"/>
        <v>3.2635135198036176</v>
      </c>
      <c r="AS13" s="169">
        <f t="shared" ref="AS13:AS31" si="2">+(AQ13-AQ12)/AQ12</f>
        <v>-1.2161780283135793E-2</v>
      </c>
    </row>
    <row r="14" spans="1:45" ht="15">
      <c r="A14" s="3"/>
      <c r="B14" s="3"/>
      <c r="C14" s="3"/>
      <c r="D14" s="3"/>
      <c r="E14" s="3"/>
      <c r="F14" s="3"/>
      <c r="G14" s="3"/>
      <c r="H14" s="3"/>
      <c r="I14" s="3"/>
      <c r="J14" s="6"/>
      <c r="K14" s="3"/>
      <c r="L14" s="7"/>
      <c r="M14" s="3"/>
      <c r="N14" s="3"/>
      <c r="O14" s="3"/>
      <c r="P14" s="3"/>
      <c r="Q14" s="3"/>
      <c r="R14" s="19"/>
      <c r="S14" s="3"/>
      <c r="T14" s="7"/>
      <c r="U14" s="7"/>
      <c r="V14" s="3"/>
      <c r="W14" s="27">
        <v>40634</v>
      </c>
      <c r="X14" s="28">
        <v>35212468</v>
      </c>
      <c r="Y14" s="28">
        <v>90490538.379999995</v>
      </c>
      <c r="Z14" s="29">
        <v>2.569843680937105</v>
      </c>
      <c r="AA14" s="32"/>
      <c r="AB14" s="32"/>
      <c r="AC14" s="30"/>
      <c r="AD14" s="23">
        <v>1997</v>
      </c>
      <c r="AE14" s="24">
        <v>12706617</v>
      </c>
      <c r="AF14" s="24">
        <v>15440786</v>
      </c>
      <c r="AG14" s="24">
        <v>18366058</v>
      </c>
      <c r="AH14" s="24">
        <v>20857175</v>
      </c>
      <c r="AI14" s="24">
        <v>17922264</v>
      </c>
      <c r="AJ14" s="24">
        <v>21002001</v>
      </c>
      <c r="AK14" s="24">
        <v>21138800</v>
      </c>
      <c r="AL14" s="24">
        <v>23917855</v>
      </c>
      <c r="AM14" s="24">
        <v>21940317</v>
      </c>
      <c r="AN14" s="24">
        <v>23289769</v>
      </c>
      <c r="AO14" s="24">
        <v>21562153</v>
      </c>
      <c r="AP14" s="24">
        <v>21860475</v>
      </c>
      <c r="AQ14" s="25">
        <f t="shared" si="0"/>
        <v>240004270</v>
      </c>
      <c r="AR14" s="31">
        <f t="shared" si="1"/>
        <v>3.6318722325231958</v>
      </c>
      <c r="AS14" s="168">
        <f t="shared" si="2"/>
        <v>0.27295172676887058</v>
      </c>
    </row>
    <row r="15" spans="1:45" ht="15">
      <c r="A15" s="3"/>
      <c r="B15" s="3"/>
      <c r="C15" s="3"/>
      <c r="D15" s="3"/>
      <c r="E15" s="3"/>
      <c r="F15" s="3"/>
      <c r="G15" s="3"/>
      <c r="H15" s="3"/>
      <c r="I15" s="3"/>
      <c r="J15" s="6"/>
      <c r="K15" s="3"/>
      <c r="L15" s="7"/>
      <c r="M15" s="3"/>
      <c r="N15" s="3"/>
      <c r="O15" s="3"/>
      <c r="P15" s="3"/>
      <c r="Q15" s="3"/>
      <c r="R15" s="19"/>
      <c r="S15" s="3"/>
      <c r="T15" s="7"/>
      <c r="U15" s="7"/>
      <c r="V15" s="3"/>
      <c r="W15" s="27">
        <v>40664</v>
      </c>
      <c r="X15" s="28">
        <v>33847090</v>
      </c>
      <c r="Y15" s="28">
        <v>83669076.439999998</v>
      </c>
      <c r="Z15" s="29">
        <v>2.4719725223054625</v>
      </c>
      <c r="AA15" s="32"/>
      <c r="AB15" s="32"/>
      <c r="AC15" s="30"/>
      <c r="AD15" s="23">
        <v>1998</v>
      </c>
      <c r="AE15" s="24">
        <v>17723109</v>
      </c>
      <c r="AF15" s="24">
        <v>20247374</v>
      </c>
      <c r="AG15" s="24">
        <v>24592375</v>
      </c>
      <c r="AH15" s="24">
        <v>24887280</v>
      </c>
      <c r="AI15" s="24">
        <v>24377459</v>
      </c>
      <c r="AJ15" s="24">
        <v>21375617</v>
      </c>
      <c r="AK15" s="24">
        <v>19485606</v>
      </c>
      <c r="AL15" s="24">
        <v>20239149</v>
      </c>
      <c r="AM15" s="24">
        <v>18335194</v>
      </c>
      <c r="AN15" s="24">
        <v>20086224</v>
      </c>
      <c r="AO15" s="24">
        <v>20876802</v>
      </c>
      <c r="AP15" s="24">
        <v>20759718</v>
      </c>
      <c r="AQ15" s="25">
        <f t="shared" si="0"/>
        <v>252985907</v>
      </c>
      <c r="AR15" s="31">
        <f t="shared" si="1"/>
        <v>3.4588918583911474</v>
      </c>
      <c r="AS15" s="168">
        <f t="shared" si="2"/>
        <v>5.4089191829795359E-2</v>
      </c>
    </row>
    <row r="16" spans="1:45" ht="15">
      <c r="A16" s="3"/>
      <c r="B16" s="3"/>
      <c r="C16" s="3"/>
      <c r="D16" s="3"/>
      <c r="E16" s="3"/>
      <c r="F16" s="3"/>
      <c r="G16" s="3"/>
      <c r="H16" s="3"/>
      <c r="I16" s="3"/>
      <c r="J16" s="6"/>
      <c r="K16" s="3"/>
      <c r="L16" s="7"/>
      <c r="M16" s="3"/>
      <c r="N16" s="3"/>
      <c r="O16" s="3"/>
      <c r="P16" s="3"/>
      <c r="Q16" s="3"/>
      <c r="R16" s="19"/>
      <c r="S16" s="3"/>
      <c r="T16" s="7"/>
      <c r="U16" s="7"/>
      <c r="V16" s="3"/>
      <c r="W16" s="27">
        <v>40695</v>
      </c>
      <c r="X16" s="28">
        <v>33351442</v>
      </c>
      <c r="Y16" s="28">
        <v>82406583.859999999</v>
      </c>
      <c r="Z16" s="29">
        <v>2.4708551990045886</v>
      </c>
      <c r="AA16" s="32"/>
      <c r="AB16" s="32"/>
      <c r="AC16" s="30"/>
      <c r="AD16" s="23">
        <v>1999</v>
      </c>
      <c r="AE16" s="24">
        <v>18227663</v>
      </c>
      <c r="AF16" s="24">
        <v>20209769</v>
      </c>
      <c r="AG16" s="24">
        <v>24148524</v>
      </c>
      <c r="AH16" s="24">
        <v>23091401</v>
      </c>
      <c r="AI16" s="24">
        <v>21562492</v>
      </c>
      <c r="AJ16" s="24">
        <v>26277727</v>
      </c>
      <c r="AK16" s="24">
        <v>20535227</v>
      </c>
      <c r="AL16" s="24">
        <v>14521537</v>
      </c>
      <c r="AM16" s="24">
        <v>13445247</v>
      </c>
      <c r="AN16" s="33">
        <v>11524244</v>
      </c>
      <c r="AO16" s="33">
        <v>7899297</v>
      </c>
      <c r="AP16" s="33">
        <v>7597372</v>
      </c>
      <c r="AQ16" s="25">
        <f t="shared" si="0"/>
        <v>209040500</v>
      </c>
      <c r="AR16" s="31">
        <f t="shared" si="1"/>
        <v>2.9513042445841831</v>
      </c>
      <c r="AS16" s="169">
        <f t="shared" si="2"/>
        <v>-0.17370693696388392</v>
      </c>
    </row>
    <row r="17" spans="1:45" ht="15">
      <c r="A17" s="3"/>
      <c r="B17" s="3"/>
      <c r="C17" s="3"/>
      <c r="D17" s="3"/>
      <c r="E17" s="3"/>
      <c r="F17" s="3"/>
      <c r="G17" s="3"/>
      <c r="H17" s="3"/>
      <c r="I17" s="3"/>
      <c r="J17" s="6"/>
      <c r="K17" s="3"/>
      <c r="L17" s="7"/>
      <c r="M17" s="3"/>
      <c r="N17" s="3"/>
      <c r="O17" s="3"/>
      <c r="P17" s="3"/>
      <c r="Q17" s="3"/>
      <c r="R17" s="19"/>
      <c r="S17" s="3"/>
      <c r="T17" s="7"/>
      <c r="U17" s="7"/>
      <c r="V17" s="3"/>
      <c r="W17" s="27">
        <v>40725</v>
      </c>
      <c r="X17" s="28">
        <v>37687054</v>
      </c>
      <c r="Y17" s="28">
        <v>93164316.989999995</v>
      </c>
      <c r="Z17" s="29">
        <v>2.4720509326624467</v>
      </c>
      <c r="AA17" s="30"/>
      <c r="AB17" s="30"/>
      <c r="AC17" s="30"/>
      <c r="AD17" s="23">
        <v>2000</v>
      </c>
      <c r="AE17" s="33">
        <v>5763732</v>
      </c>
      <c r="AF17" s="33">
        <v>6276308</v>
      </c>
      <c r="AG17" s="33">
        <v>6932639</v>
      </c>
      <c r="AH17" s="33">
        <v>9323859</v>
      </c>
      <c r="AI17" s="33">
        <v>9353806</v>
      </c>
      <c r="AJ17" s="33">
        <v>9232003</v>
      </c>
      <c r="AK17" s="33">
        <v>5507472</v>
      </c>
      <c r="AL17" s="33">
        <v>3866093</v>
      </c>
      <c r="AM17" s="33">
        <v>6338871</v>
      </c>
      <c r="AN17" s="33">
        <v>6309936</v>
      </c>
      <c r="AO17" s="33">
        <v>7649763</v>
      </c>
      <c r="AP17" s="33">
        <v>6401311</v>
      </c>
      <c r="AQ17" s="34">
        <f t="shared" si="0"/>
        <v>82955793</v>
      </c>
      <c r="AR17" s="31">
        <f t="shared" si="1"/>
        <v>3.5851432750453007</v>
      </c>
      <c r="AS17" s="169">
        <f t="shared" si="2"/>
        <v>-0.60315922990999349</v>
      </c>
    </row>
    <row r="18" spans="1:45" ht="15">
      <c r="A18" s="3"/>
      <c r="B18" s="3"/>
      <c r="C18" s="3"/>
      <c r="D18" s="3"/>
      <c r="E18" s="3"/>
      <c r="F18" s="3"/>
      <c r="G18" s="3"/>
      <c r="H18" s="3"/>
      <c r="I18" s="3"/>
      <c r="J18" s="6"/>
      <c r="K18" s="3"/>
      <c r="L18" s="7"/>
      <c r="M18" s="3"/>
      <c r="N18" s="3"/>
      <c r="O18" s="3"/>
      <c r="P18" s="3"/>
      <c r="Q18" s="3"/>
      <c r="R18" s="19"/>
      <c r="S18" s="3"/>
      <c r="T18" s="7"/>
      <c r="U18" s="7"/>
      <c r="V18" s="3"/>
      <c r="W18" s="27">
        <v>40756</v>
      </c>
      <c r="X18" s="28">
        <v>31408881</v>
      </c>
      <c r="Y18" s="28">
        <v>79098433.719999999</v>
      </c>
      <c r="Z18" s="29">
        <v>2.5183461238240228</v>
      </c>
      <c r="AA18" s="30"/>
      <c r="AB18" s="30"/>
      <c r="AC18" s="30"/>
      <c r="AD18" s="23">
        <v>2001</v>
      </c>
      <c r="AE18" s="33">
        <v>6682296</v>
      </c>
      <c r="AF18" s="33">
        <v>6956042</v>
      </c>
      <c r="AG18" s="33">
        <v>9995621</v>
      </c>
      <c r="AH18" s="33">
        <v>10909429</v>
      </c>
      <c r="AI18" s="33">
        <v>14196399</v>
      </c>
      <c r="AJ18" s="33">
        <v>9972128</v>
      </c>
      <c r="AK18" s="33">
        <v>6652930</v>
      </c>
      <c r="AL18" s="33">
        <v>7557791</v>
      </c>
      <c r="AM18" s="33">
        <v>6805783</v>
      </c>
      <c r="AN18" s="33">
        <v>6600866</v>
      </c>
      <c r="AO18" s="33">
        <v>7527611</v>
      </c>
      <c r="AP18" s="33">
        <v>5944400</v>
      </c>
      <c r="AQ18" s="34">
        <f t="shared" si="0"/>
        <v>99801296</v>
      </c>
      <c r="AR18" s="31">
        <f t="shared" si="1"/>
        <v>2.8125293390979609</v>
      </c>
      <c r="AS18" s="168">
        <f t="shared" si="2"/>
        <v>0.2030660233698206</v>
      </c>
    </row>
    <row r="19" spans="1:45" ht="15">
      <c r="A19" s="3"/>
      <c r="B19" s="3"/>
      <c r="C19" s="3"/>
      <c r="D19" s="3"/>
      <c r="E19" s="3"/>
      <c r="F19" s="3"/>
      <c r="G19" s="3"/>
      <c r="H19" s="3"/>
      <c r="I19" s="3"/>
      <c r="J19" s="6"/>
      <c r="K19" s="3"/>
      <c r="L19" s="7"/>
      <c r="M19" s="3"/>
      <c r="N19" s="3"/>
      <c r="O19" s="3"/>
      <c r="P19" s="3"/>
      <c r="Q19" s="3"/>
      <c r="R19" s="19"/>
      <c r="S19" s="3"/>
      <c r="T19" s="7"/>
      <c r="U19" s="7"/>
      <c r="V19" s="3"/>
      <c r="W19" s="27">
        <v>40787</v>
      </c>
      <c r="X19" s="28">
        <v>30677730</v>
      </c>
      <c r="Y19" s="28">
        <v>77408784.579999998</v>
      </c>
      <c r="Z19" s="29">
        <v>2.5232891931704202</v>
      </c>
      <c r="AA19" s="30"/>
      <c r="AB19" s="30"/>
      <c r="AC19" s="30"/>
      <c r="AD19" s="23">
        <v>2002</v>
      </c>
      <c r="AE19" s="33">
        <v>5948260</v>
      </c>
      <c r="AF19" s="33">
        <v>7019636</v>
      </c>
      <c r="AG19" s="33">
        <v>9726519</v>
      </c>
      <c r="AH19" s="33">
        <v>9351959</v>
      </c>
      <c r="AI19" s="33">
        <v>11750022</v>
      </c>
      <c r="AJ19" s="33">
        <v>12669057</v>
      </c>
      <c r="AK19" s="33">
        <v>8780632</v>
      </c>
      <c r="AL19" s="35">
        <v>7819202</v>
      </c>
      <c r="AM19" s="36">
        <v>6117128</v>
      </c>
      <c r="AN19" s="33">
        <v>7699144</v>
      </c>
      <c r="AO19" s="33">
        <v>8374177</v>
      </c>
      <c r="AP19" s="33">
        <v>7778010</v>
      </c>
      <c r="AQ19" s="34">
        <f t="shared" si="0"/>
        <v>103033746</v>
      </c>
      <c r="AR19" s="31">
        <f t="shared" si="1"/>
        <v>2.5609005269011575</v>
      </c>
      <c r="AS19" s="168">
        <f t="shared" si="2"/>
        <v>3.2388857956313515E-2</v>
      </c>
    </row>
    <row r="20" spans="1:45" ht="15">
      <c r="A20" s="3"/>
      <c r="B20" s="3"/>
      <c r="C20" s="3"/>
      <c r="D20" s="3"/>
      <c r="E20" s="3"/>
      <c r="F20" s="3"/>
      <c r="G20" s="3"/>
      <c r="H20" s="3"/>
      <c r="I20" s="3"/>
      <c r="J20" s="6"/>
      <c r="K20" s="3"/>
      <c r="L20" s="7"/>
      <c r="M20" s="3"/>
      <c r="N20" s="3"/>
      <c r="O20" s="3"/>
      <c r="P20" s="3"/>
      <c r="Q20" s="3"/>
      <c r="R20" s="19"/>
      <c r="S20" s="3"/>
      <c r="T20" s="7"/>
      <c r="U20" s="7"/>
      <c r="V20" s="3"/>
      <c r="W20" s="27">
        <v>40817</v>
      </c>
      <c r="X20" s="28">
        <v>34459178</v>
      </c>
      <c r="Y20" s="28">
        <v>84581301.790000007</v>
      </c>
      <c r="Z20" s="29">
        <v>2.4545362570749658</v>
      </c>
      <c r="AA20" s="30"/>
      <c r="AB20" s="30"/>
      <c r="AC20" s="30"/>
      <c r="AD20" s="23">
        <v>2003</v>
      </c>
      <c r="AE20" s="33">
        <v>8245528</v>
      </c>
      <c r="AF20" s="33">
        <v>8798063</v>
      </c>
      <c r="AG20" s="33">
        <v>10737492</v>
      </c>
      <c r="AH20" s="33">
        <v>10758266</v>
      </c>
      <c r="AI20" s="33">
        <v>12575655</v>
      </c>
      <c r="AJ20" s="33">
        <v>11356594</v>
      </c>
      <c r="AK20" s="33">
        <v>10250003</v>
      </c>
      <c r="AL20" s="35">
        <v>8891165</v>
      </c>
      <c r="AM20" s="36">
        <v>10303955</v>
      </c>
      <c r="AN20" s="33">
        <v>11225999</v>
      </c>
      <c r="AO20" s="33">
        <v>11622490</v>
      </c>
      <c r="AP20" s="33">
        <v>11985624</v>
      </c>
      <c r="AQ20" s="34">
        <f t="shared" si="0"/>
        <v>126750834</v>
      </c>
      <c r="AR20" s="31">
        <f t="shared" si="1"/>
        <v>2.3969932685413338</v>
      </c>
      <c r="AS20" s="168">
        <f t="shared" si="2"/>
        <v>0.23018757369066248</v>
      </c>
    </row>
    <row r="21" spans="1:45" ht="15">
      <c r="A21" s="3"/>
      <c r="B21" s="3"/>
      <c r="C21" s="3"/>
      <c r="D21" s="3"/>
      <c r="E21" s="3"/>
      <c r="F21" s="3"/>
      <c r="G21" s="3"/>
      <c r="H21" s="3"/>
      <c r="I21" s="3"/>
      <c r="J21" s="6"/>
      <c r="K21" s="3"/>
      <c r="L21" s="7"/>
      <c r="M21" s="3"/>
      <c r="N21" s="3"/>
      <c r="O21" s="3"/>
      <c r="P21" s="3"/>
      <c r="Q21" s="3"/>
      <c r="R21" s="19"/>
      <c r="S21" s="3"/>
      <c r="T21" s="7"/>
      <c r="U21" s="7"/>
      <c r="V21" s="3"/>
      <c r="W21" s="27">
        <v>40848</v>
      </c>
      <c r="X21" s="28">
        <v>34247583</v>
      </c>
      <c r="Y21" s="28">
        <v>86236344.480000004</v>
      </c>
      <c r="Z21" s="29">
        <v>2.5180271693917788</v>
      </c>
      <c r="AA21" s="30"/>
      <c r="AB21" s="30"/>
      <c r="AC21" s="30"/>
      <c r="AD21" s="23">
        <v>2004</v>
      </c>
      <c r="AE21" s="33">
        <v>9875688</v>
      </c>
      <c r="AF21" s="33">
        <v>15214543</v>
      </c>
      <c r="AG21" s="33">
        <v>12710211</v>
      </c>
      <c r="AH21" s="33">
        <v>14703122</v>
      </c>
      <c r="AI21" s="33">
        <v>12563434</v>
      </c>
      <c r="AJ21" s="33">
        <v>13981632</v>
      </c>
      <c r="AK21" s="33">
        <v>14169279</v>
      </c>
      <c r="AL21" s="35">
        <v>10885997</v>
      </c>
      <c r="AM21" s="36">
        <v>11367586</v>
      </c>
      <c r="AN21" s="33">
        <v>13062874</v>
      </c>
      <c r="AO21" s="33">
        <v>15384969</v>
      </c>
      <c r="AP21" s="33">
        <v>14541295</v>
      </c>
      <c r="AQ21" s="34">
        <f t="shared" si="0"/>
        <v>158460630</v>
      </c>
      <c r="AR21" s="31">
        <f t="shared" si="1"/>
        <v>2.2096828282204859</v>
      </c>
      <c r="AS21" s="168">
        <f t="shared" si="2"/>
        <v>0.25017425920842462</v>
      </c>
    </row>
    <row r="22" spans="1:45" ht="15">
      <c r="A22" s="3"/>
      <c r="B22" s="3"/>
      <c r="C22" s="3"/>
      <c r="D22" s="3"/>
      <c r="E22" s="3"/>
      <c r="F22" s="3"/>
      <c r="G22" s="3"/>
      <c r="H22" s="3"/>
      <c r="I22" s="3"/>
      <c r="J22" s="6"/>
      <c r="K22" s="3"/>
      <c r="L22" s="3"/>
      <c r="M22" s="3"/>
      <c r="N22" s="3"/>
      <c r="O22" s="3"/>
      <c r="P22" s="3"/>
      <c r="Q22" s="3"/>
      <c r="R22" s="3"/>
      <c r="S22" s="3"/>
      <c r="T22" s="7"/>
      <c r="U22" s="7"/>
      <c r="V22" s="3"/>
      <c r="W22" s="27">
        <v>40878</v>
      </c>
      <c r="X22" s="28">
        <v>35535738</v>
      </c>
      <c r="Y22" s="28">
        <v>92046077.430000007</v>
      </c>
      <c r="Z22" s="29">
        <v>2.590239646352638</v>
      </c>
      <c r="AA22" s="30"/>
      <c r="AB22" s="30"/>
      <c r="AC22" s="30"/>
      <c r="AD22" s="23">
        <v>2005</v>
      </c>
      <c r="AE22" s="33">
        <v>13081089</v>
      </c>
      <c r="AF22" s="33">
        <v>15737624</v>
      </c>
      <c r="AG22" s="33">
        <v>17110776</v>
      </c>
      <c r="AH22" s="33">
        <v>16935229</v>
      </c>
      <c r="AI22" s="33">
        <v>20317219</v>
      </c>
      <c r="AJ22" s="33">
        <v>20727268</v>
      </c>
      <c r="AK22" s="33">
        <v>17688992</v>
      </c>
      <c r="AL22" s="35">
        <v>15360736</v>
      </c>
      <c r="AM22" s="36">
        <v>17483436</v>
      </c>
      <c r="AN22" s="33">
        <v>18578836</v>
      </c>
      <c r="AO22" s="33">
        <v>21441805</v>
      </c>
      <c r="AP22" s="33">
        <v>18112203</v>
      </c>
      <c r="AQ22" s="34">
        <f t="shared" si="0"/>
        <v>212575213</v>
      </c>
      <c r="AR22" s="31">
        <f t="shared" si="1"/>
        <v>2.2592073658183285</v>
      </c>
      <c r="AS22" s="168">
        <f t="shared" si="2"/>
        <v>0.34150175346393613</v>
      </c>
    </row>
    <row r="23" spans="1:45" ht="15">
      <c r="A23" s="3"/>
      <c r="B23" s="3"/>
      <c r="C23" s="3"/>
      <c r="D23" s="3"/>
      <c r="E23" s="3"/>
      <c r="F23" s="3"/>
      <c r="G23" s="3"/>
      <c r="H23" s="3"/>
      <c r="I23" s="3"/>
      <c r="J23" s="6"/>
      <c r="K23" s="3"/>
      <c r="L23" s="3"/>
      <c r="M23" s="3"/>
      <c r="N23" s="3"/>
      <c r="O23" s="3"/>
      <c r="P23" s="3"/>
      <c r="Q23" s="3"/>
      <c r="R23" s="3"/>
      <c r="S23" s="3"/>
      <c r="T23" s="7"/>
      <c r="U23" s="7"/>
      <c r="V23" s="3"/>
      <c r="W23" s="27">
        <v>40909</v>
      </c>
      <c r="X23" s="28">
        <v>30572174</v>
      </c>
      <c r="Y23" s="28">
        <v>78244139.560000002</v>
      </c>
      <c r="Z23" s="29">
        <v>2.5593253381326431</v>
      </c>
      <c r="AA23" s="30"/>
      <c r="AB23" s="30"/>
      <c r="AC23" s="30"/>
      <c r="AD23" s="23">
        <v>2006</v>
      </c>
      <c r="AE23" s="33">
        <v>16605947</v>
      </c>
      <c r="AF23" s="33">
        <v>17374838</v>
      </c>
      <c r="AG23" s="33">
        <v>24610250</v>
      </c>
      <c r="AH23" s="33">
        <v>22929819</v>
      </c>
      <c r="AI23" s="33">
        <v>23309173</v>
      </c>
      <c r="AJ23" s="33">
        <v>23133202</v>
      </c>
      <c r="AK23" s="33">
        <v>21205888</v>
      </c>
      <c r="AL23" s="35">
        <v>21852237</v>
      </c>
      <c r="AM23" s="36">
        <v>22486928</v>
      </c>
      <c r="AN23" s="33">
        <v>23010470</v>
      </c>
      <c r="AO23" s="33">
        <v>24982641</v>
      </c>
      <c r="AP23" s="33">
        <v>22860370</v>
      </c>
      <c r="AQ23" s="34">
        <f>SUM(AE23:AP23)</f>
        <v>264361763</v>
      </c>
      <c r="AR23" s="31">
        <f t="shared" si="1"/>
        <v>2.2608063156243969</v>
      </c>
      <c r="AS23" s="168">
        <f t="shared" si="2"/>
        <v>0.24361518574604463</v>
      </c>
    </row>
    <row r="24" spans="1:45" ht="15">
      <c r="A24" s="3"/>
      <c r="B24" s="3"/>
      <c r="C24" s="3"/>
      <c r="D24" s="3"/>
      <c r="E24" s="3"/>
      <c r="F24" s="3"/>
      <c r="G24" s="3"/>
      <c r="H24" s="3"/>
      <c r="I24" s="3"/>
      <c r="J24" s="6"/>
      <c r="K24" s="3"/>
      <c r="L24" s="3"/>
      <c r="M24" s="3"/>
      <c r="N24" s="3"/>
      <c r="O24" s="3"/>
      <c r="P24" s="3"/>
      <c r="Q24" s="3"/>
      <c r="R24" s="3"/>
      <c r="S24" s="3"/>
      <c r="T24" s="7"/>
      <c r="U24" s="7"/>
      <c r="V24" s="3"/>
      <c r="W24" s="27">
        <v>40940</v>
      </c>
      <c r="X24" s="28">
        <v>31333924</v>
      </c>
      <c r="Y24" s="28">
        <v>78863263.409999996</v>
      </c>
      <c r="Z24" s="29">
        <v>2.5168652164344305</v>
      </c>
      <c r="AA24" s="30"/>
      <c r="AB24" s="30"/>
      <c r="AC24" s="30"/>
      <c r="AD24" s="23">
        <v>2007</v>
      </c>
      <c r="AE24" s="33">
        <v>18590212</v>
      </c>
      <c r="AF24" s="33">
        <v>24353757</v>
      </c>
      <c r="AG24" s="33">
        <v>23684790</v>
      </c>
      <c r="AH24" s="33">
        <v>22583902</v>
      </c>
      <c r="AI24" s="33">
        <v>25270355</v>
      </c>
      <c r="AJ24" s="33">
        <v>25052122</v>
      </c>
      <c r="AK24" s="33">
        <v>20443964</v>
      </c>
      <c r="AL24" s="35">
        <v>22734772</v>
      </c>
      <c r="AM24" s="36">
        <v>20371122</v>
      </c>
      <c r="AN24" s="33">
        <v>20371122</v>
      </c>
      <c r="AO24" s="33">
        <v>24457807</v>
      </c>
      <c r="AP24" s="33">
        <v>25223844</v>
      </c>
      <c r="AQ24" s="34">
        <f>SUM(AE24:AP24)</f>
        <v>273137769</v>
      </c>
      <c r="AR24" s="31">
        <f t="shared" si="1"/>
        <v>2.1308972182093204</v>
      </c>
      <c r="AS24" s="168">
        <f t="shared" si="2"/>
        <v>3.3196956702093106E-2</v>
      </c>
    </row>
    <row r="25" spans="1:45" ht="15">
      <c r="A25" s="3"/>
      <c r="B25" s="3"/>
      <c r="C25" s="3"/>
      <c r="D25" s="3"/>
      <c r="E25" s="3"/>
      <c r="F25" s="3"/>
      <c r="G25" s="3"/>
      <c r="H25" s="3"/>
      <c r="I25" s="3"/>
      <c r="J25" s="6"/>
      <c r="K25" s="3"/>
      <c r="L25" s="3"/>
      <c r="M25" s="3"/>
      <c r="N25" s="3"/>
      <c r="O25" s="3"/>
      <c r="P25" s="3"/>
      <c r="Q25" s="3"/>
      <c r="R25" s="3"/>
      <c r="S25" s="3"/>
      <c r="T25" s="7"/>
      <c r="U25" s="7"/>
      <c r="V25" s="3"/>
      <c r="W25" s="27">
        <v>40969</v>
      </c>
      <c r="X25" s="28">
        <v>42403418</v>
      </c>
      <c r="Y25" s="28">
        <v>104608708.82000001</v>
      </c>
      <c r="Z25" s="29">
        <v>2.4669876569855762</v>
      </c>
      <c r="AA25" s="30"/>
      <c r="AB25" s="30"/>
      <c r="AC25" s="30"/>
      <c r="AD25" s="23">
        <v>2008</v>
      </c>
      <c r="AE25" s="33">
        <v>18525748</v>
      </c>
      <c r="AF25" s="33">
        <v>26011617</v>
      </c>
      <c r="AG25" s="33">
        <v>22526127</v>
      </c>
      <c r="AH25" s="33">
        <v>24909348</v>
      </c>
      <c r="AI25" s="33">
        <v>34133365</v>
      </c>
      <c r="AJ25" s="33">
        <v>25990061</v>
      </c>
      <c r="AK25" s="33">
        <v>24968523</v>
      </c>
      <c r="AL25" s="35">
        <v>25218189</v>
      </c>
      <c r="AM25" s="36">
        <v>22921801</v>
      </c>
      <c r="AN25" s="33">
        <v>23790925</v>
      </c>
      <c r="AO25" s="33">
        <v>24763103</v>
      </c>
      <c r="AP25" s="33">
        <v>20974781</v>
      </c>
      <c r="AQ25" s="34">
        <f>SUM(AE25:AP25)</f>
        <v>294733588</v>
      </c>
      <c r="AR25" s="31">
        <f t="shared" si="1"/>
        <v>2.2850098332871385</v>
      </c>
      <c r="AS25" s="168">
        <f t="shared" si="2"/>
        <v>7.9065663745682857E-2</v>
      </c>
    </row>
    <row r="26" spans="1:45" ht="15">
      <c r="A26" s="3"/>
      <c r="B26" s="3"/>
      <c r="C26" s="3"/>
      <c r="D26" s="3"/>
      <c r="E26" s="3"/>
      <c r="F26" s="3"/>
      <c r="G26" s="3"/>
      <c r="H26" s="3"/>
      <c r="I26" s="3"/>
      <c r="J26" s="6"/>
      <c r="K26" s="3"/>
      <c r="L26" s="3"/>
      <c r="M26" s="3"/>
      <c r="N26" s="3"/>
      <c r="O26" s="3"/>
      <c r="P26" s="3"/>
      <c r="Q26" s="3"/>
      <c r="R26" s="3"/>
      <c r="S26" s="3"/>
      <c r="T26" s="7"/>
      <c r="U26" s="7"/>
      <c r="V26" s="3"/>
      <c r="W26" s="27">
        <v>41000</v>
      </c>
      <c r="X26" s="28">
        <v>35999237</v>
      </c>
      <c r="Y26" s="28">
        <v>88673668.790000007</v>
      </c>
      <c r="Z26" s="29">
        <v>2.463209672749453</v>
      </c>
      <c r="AA26" s="32"/>
      <c r="AB26" s="32"/>
      <c r="AC26" s="30"/>
      <c r="AD26" s="23">
        <v>2009</v>
      </c>
      <c r="AE26" s="33">
        <v>19930960</v>
      </c>
      <c r="AF26" s="33">
        <v>22359463</v>
      </c>
      <c r="AG26" s="33">
        <v>25446683</v>
      </c>
      <c r="AH26" s="33">
        <v>24825706</v>
      </c>
      <c r="AI26" s="33">
        <v>27753524</v>
      </c>
      <c r="AJ26" s="33">
        <v>26176907</v>
      </c>
      <c r="AK26" s="33">
        <v>27007151</v>
      </c>
      <c r="AL26" s="35">
        <v>25871877</v>
      </c>
      <c r="AM26" s="36">
        <v>21330112</v>
      </c>
      <c r="AN26" s="33">
        <v>27992748</v>
      </c>
      <c r="AO26" s="33">
        <v>25929355</v>
      </c>
      <c r="AP26" s="33">
        <v>24709432</v>
      </c>
      <c r="AQ26" s="34">
        <f t="shared" si="0"/>
        <v>299333918</v>
      </c>
      <c r="AR26" s="31">
        <f t="shared" si="1"/>
        <v>2.0286846151861746</v>
      </c>
      <c r="AS26" s="168">
        <f t="shared" si="2"/>
        <v>1.5608434828269386E-2</v>
      </c>
    </row>
    <row r="27" spans="1:45" ht="15">
      <c r="A27" s="3"/>
      <c r="B27" s="3"/>
      <c r="C27" s="3"/>
      <c r="D27" s="3"/>
      <c r="E27" s="3"/>
      <c r="F27" s="3"/>
      <c r="G27" s="3"/>
      <c r="H27" s="3"/>
      <c r="I27" s="3"/>
      <c r="J27" s="6"/>
      <c r="K27" s="3"/>
      <c r="L27" s="3"/>
      <c r="M27" s="3"/>
      <c r="N27" s="3"/>
      <c r="O27" s="3"/>
      <c r="P27" s="3"/>
      <c r="Q27" s="3"/>
      <c r="R27" s="3"/>
      <c r="S27" s="3"/>
      <c r="T27" s="7"/>
      <c r="U27" s="7"/>
      <c r="V27" s="3"/>
      <c r="W27" s="27">
        <v>41030</v>
      </c>
      <c r="X27" s="28">
        <v>43197736</v>
      </c>
      <c r="Y27" s="28">
        <v>110019886.99000001</v>
      </c>
      <c r="Z27" s="29">
        <v>2.5468901191951354</v>
      </c>
      <c r="AA27" s="32"/>
      <c r="AB27" s="32"/>
      <c r="AC27" s="30"/>
      <c r="AD27" s="23">
        <v>2010</v>
      </c>
      <c r="AE27" s="33">
        <v>20662269</v>
      </c>
      <c r="AF27" s="33">
        <v>22313418</v>
      </c>
      <c r="AG27" s="33">
        <v>25575823</v>
      </c>
      <c r="AH27" s="33">
        <v>25515347</v>
      </c>
      <c r="AI27" s="33">
        <v>33327845</v>
      </c>
      <c r="AJ27" s="33">
        <v>29949472</v>
      </c>
      <c r="AK27" s="33">
        <v>27593714</v>
      </c>
      <c r="AL27" s="35">
        <v>23171172</v>
      </c>
      <c r="AM27" s="36">
        <v>26471294</v>
      </c>
      <c r="AN27" s="33">
        <v>31732436</v>
      </c>
      <c r="AO27" s="33">
        <v>29453037</v>
      </c>
      <c r="AP27" s="33">
        <v>26560853</v>
      </c>
      <c r="AQ27" s="34">
        <f t="shared" si="0"/>
        <v>322326680</v>
      </c>
      <c r="AR27" s="31">
        <f t="shared" si="1"/>
        <v>2.2817849689948102</v>
      </c>
      <c r="AS27" s="168">
        <f t="shared" si="2"/>
        <v>7.681308604660031E-2</v>
      </c>
    </row>
    <row r="28" spans="1:45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7"/>
      <c r="U28" s="7"/>
      <c r="V28" s="3"/>
      <c r="W28" s="27">
        <v>41061</v>
      </c>
      <c r="X28" s="28">
        <v>45734556</v>
      </c>
      <c r="Y28" s="28">
        <v>116181271.07000001</v>
      </c>
      <c r="Z28" s="29">
        <v>2.5403388866396779</v>
      </c>
      <c r="AA28" s="32"/>
      <c r="AB28" s="32"/>
      <c r="AC28" s="37"/>
      <c r="AD28" s="23">
        <v>2011</v>
      </c>
      <c r="AE28" s="33">
        <v>25647030</v>
      </c>
      <c r="AF28" s="33">
        <v>27575709</v>
      </c>
      <c r="AG28" s="33">
        <v>32814884</v>
      </c>
      <c r="AH28" s="33">
        <v>35212468</v>
      </c>
      <c r="AI28" s="33">
        <v>33847090</v>
      </c>
      <c r="AJ28" s="33">
        <v>33351442</v>
      </c>
      <c r="AK28" s="33">
        <v>37687054</v>
      </c>
      <c r="AL28" s="35">
        <v>31408881</v>
      </c>
      <c r="AM28" s="36">
        <v>30677730</v>
      </c>
      <c r="AN28" s="33">
        <v>34459178</v>
      </c>
      <c r="AO28" s="33">
        <v>34247583</v>
      </c>
      <c r="AP28" s="33">
        <v>35535738</v>
      </c>
      <c r="AQ28" s="34">
        <f t="shared" si="0"/>
        <v>392464787</v>
      </c>
      <c r="AR28" s="31">
        <f t="shared" si="1"/>
        <v>2.5310943136918929</v>
      </c>
      <c r="AS28" s="168">
        <f t="shared" si="2"/>
        <v>0.21759944600304262</v>
      </c>
    </row>
    <row r="29" spans="1:45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7"/>
      <c r="U29" s="7"/>
      <c r="V29" s="3"/>
      <c r="W29" s="27">
        <v>41091</v>
      </c>
      <c r="X29" s="28">
        <v>41975078</v>
      </c>
      <c r="Y29" s="28">
        <v>106021654.93000001</v>
      </c>
      <c r="Z29" s="29">
        <v>2.5258238931682273</v>
      </c>
      <c r="AA29" s="30"/>
      <c r="AB29" s="30"/>
      <c r="AC29" s="30"/>
      <c r="AD29" s="23">
        <v>2012</v>
      </c>
      <c r="AE29" s="33">
        <v>30572174</v>
      </c>
      <c r="AF29" s="33">
        <v>31333924</v>
      </c>
      <c r="AG29" s="33">
        <v>42403418</v>
      </c>
      <c r="AH29" s="33">
        <v>35999237</v>
      </c>
      <c r="AI29" s="33">
        <v>43197736</v>
      </c>
      <c r="AJ29" s="33">
        <v>45734556</v>
      </c>
      <c r="AK29" s="33">
        <v>41975078</v>
      </c>
      <c r="AL29" s="35">
        <v>38000937</v>
      </c>
      <c r="AM29" s="36">
        <v>32908295</v>
      </c>
      <c r="AN29" s="33">
        <v>33536795</v>
      </c>
      <c r="AO29" s="33">
        <v>35786916</v>
      </c>
      <c r="AP29" s="33">
        <v>38347324</v>
      </c>
      <c r="AQ29" s="34">
        <f t="shared" si="0"/>
        <v>449796390</v>
      </c>
      <c r="AR29" s="31">
        <f t="shared" si="1"/>
        <v>2.5196371819702681</v>
      </c>
      <c r="AS29" s="168">
        <f t="shared" si="2"/>
        <v>0.14608088393927682</v>
      </c>
    </row>
    <row r="30" spans="1:45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7"/>
      <c r="U30" s="7"/>
      <c r="V30" s="3"/>
      <c r="W30" s="27">
        <v>41122</v>
      </c>
      <c r="X30" s="28">
        <v>38000937</v>
      </c>
      <c r="Y30" s="28">
        <v>92397063.269999996</v>
      </c>
      <c r="Z30" s="29">
        <v>2.4314417107662369</v>
      </c>
      <c r="AA30" s="30"/>
      <c r="AB30" s="30"/>
      <c r="AC30" s="30"/>
      <c r="AD30" s="23">
        <v>2013</v>
      </c>
      <c r="AE30" s="33">
        <v>31156882</v>
      </c>
      <c r="AF30" s="33">
        <v>34173595</v>
      </c>
      <c r="AG30" s="33">
        <v>38353990</v>
      </c>
      <c r="AH30" s="33">
        <v>37577127</v>
      </c>
      <c r="AI30" s="33">
        <v>49696297</v>
      </c>
      <c r="AJ30" s="33">
        <v>42195298</v>
      </c>
      <c r="AK30" s="33">
        <v>37150541</v>
      </c>
      <c r="AL30" s="35">
        <v>41026997</v>
      </c>
      <c r="AM30" s="36">
        <v>34808087</v>
      </c>
      <c r="AN30" s="33">
        <v>41555483</v>
      </c>
      <c r="AO30" s="33">
        <v>43779999</v>
      </c>
      <c r="AP30" s="33">
        <v>42762080</v>
      </c>
      <c r="AQ30" s="34">
        <f>SUM(AE30:AP30)</f>
        <v>474236376</v>
      </c>
      <c r="AR30" s="31">
        <f t="shared" si="1"/>
        <v>3.41730830896869</v>
      </c>
      <c r="AS30" s="168">
        <f t="shared" si="2"/>
        <v>5.4335665077258621E-2</v>
      </c>
    </row>
    <row r="31" spans="1:45" ht="16" thickBo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7"/>
      <c r="U31" s="7"/>
      <c r="V31" s="3"/>
      <c r="W31" s="27">
        <v>41153</v>
      </c>
      <c r="X31" s="28">
        <v>32908295</v>
      </c>
      <c r="Y31" s="28">
        <v>80399903.540000007</v>
      </c>
      <c r="Z31" s="29">
        <v>2.4431500793341012</v>
      </c>
      <c r="AA31" s="30"/>
      <c r="AB31" s="30"/>
      <c r="AC31" s="30"/>
      <c r="AD31" s="39">
        <v>2014</v>
      </c>
      <c r="AE31" s="40">
        <v>41408543</v>
      </c>
      <c r="AF31" s="41">
        <v>45968102</v>
      </c>
      <c r="AG31" s="41">
        <v>52570546</v>
      </c>
      <c r="AH31" s="41">
        <v>51401705</v>
      </c>
      <c r="AI31" s="41">
        <v>54596331</v>
      </c>
      <c r="AJ31" s="42">
        <v>55881232</v>
      </c>
      <c r="AK31" s="42">
        <v>51459761</v>
      </c>
      <c r="AL31" s="42">
        <v>51878553</v>
      </c>
      <c r="AM31" s="42">
        <v>51412328</v>
      </c>
      <c r="AN31" s="42">
        <v>53982154</v>
      </c>
      <c r="AO31" s="42">
        <v>52893515</v>
      </c>
      <c r="AP31" s="42">
        <v>47595251</v>
      </c>
      <c r="AQ31" s="43">
        <f>SUM(AE31:AP31)</f>
        <v>611048021</v>
      </c>
      <c r="AR31" s="38">
        <f t="shared" si="1"/>
        <v>3.7470332760311811</v>
      </c>
      <c r="AS31" s="170">
        <f t="shared" si="2"/>
        <v>0.28848829808028054</v>
      </c>
    </row>
    <row r="32" spans="1:45" ht="16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7"/>
      <c r="U32" s="7"/>
      <c r="V32" s="3"/>
      <c r="W32" s="27">
        <v>41183</v>
      </c>
      <c r="X32" s="28">
        <v>33536795</v>
      </c>
      <c r="Y32" s="28">
        <v>85060936.650000006</v>
      </c>
      <c r="Z32" s="29">
        <v>2.5363466201823996</v>
      </c>
      <c r="AA32" s="30"/>
      <c r="AB32" s="30"/>
      <c r="AC32" s="30"/>
      <c r="AD32" s="176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8"/>
      <c r="AR32" s="4"/>
    </row>
    <row r="33" spans="1:47" ht="16" thickBo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44"/>
      <c r="M33" s="3"/>
      <c r="N33" s="3"/>
      <c r="O33" s="45"/>
      <c r="P33" s="45"/>
      <c r="Q33" s="3"/>
      <c r="R33" s="3"/>
      <c r="S33" s="3"/>
      <c r="T33" s="7"/>
      <c r="U33" s="7"/>
      <c r="V33" s="3"/>
      <c r="W33" s="46">
        <v>41214</v>
      </c>
      <c r="X33" s="47">
        <v>35786916</v>
      </c>
      <c r="Y33" s="47">
        <v>93755702.189999998</v>
      </c>
      <c r="Z33" s="48">
        <v>2.619831845527008</v>
      </c>
      <c r="AA33" s="30"/>
      <c r="AB33" s="30"/>
      <c r="AC33" s="30"/>
      <c r="AD33" s="179" t="s">
        <v>90</v>
      </c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1"/>
      <c r="AR33" s="4"/>
      <c r="AT33" s="49"/>
    </row>
    <row r="34" spans="1:47" ht="16" thickBo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9"/>
      <c r="S34" s="3"/>
      <c r="T34" s="7"/>
      <c r="U34" s="7"/>
      <c r="V34" s="3"/>
      <c r="W34" s="27">
        <v>41244</v>
      </c>
      <c r="X34" s="28">
        <v>38347324</v>
      </c>
      <c r="Y34" s="28">
        <v>99097509.340000004</v>
      </c>
      <c r="Z34" s="29">
        <v>2.5842092486036314</v>
      </c>
      <c r="AA34" s="30"/>
      <c r="AB34" s="30"/>
      <c r="AC34" s="30"/>
      <c r="AD34" s="15" t="s">
        <v>76</v>
      </c>
      <c r="AE34" s="17" t="s">
        <v>77</v>
      </c>
      <c r="AF34" s="17" t="s">
        <v>78</v>
      </c>
      <c r="AG34" s="17" t="s">
        <v>79</v>
      </c>
      <c r="AH34" s="17" t="s">
        <v>80</v>
      </c>
      <c r="AI34" s="17" t="s">
        <v>81</v>
      </c>
      <c r="AJ34" s="17" t="s">
        <v>82</v>
      </c>
      <c r="AK34" s="17" t="s">
        <v>83</v>
      </c>
      <c r="AL34" s="17" t="s">
        <v>84</v>
      </c>
      <c r="AM34" s="17" t="s">
        <v>85</v>
      </c>
      <c r="AN34" s="17" t="s">
        <v>86</v>
      </c>
      <c r="AO34" s="17" t="s">
        <v>87</v>
      </c>
      <c r="AP34" s="17" t="s">
        <v>88</v>
      </c>
      <c r="AQ34" s="17" t="s">
        <v>41</v>
      </c>
      <c r="AR34" s="4"/>
    </row>
    <row r="35" spans="1:47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27">
        <v>41275</v>
      </c>
      <c r="X35" s="28">
        <v>31156882</v>
      </c>
      <c r="Y35" s="28">
        <v>81914461.140000001</v>
      </c>
      <c r="Z35" s="29">
        <v>2.6290968762535352</v>
      </c>
      <c r="AA35" s="30"/>
      <c r="AB35" s="30"/>
      <c r="AC35" s="30"/>
      <c r="AD35" s="50">
        <v>1994</v>
      </c>
      <c r="AE35" s="51">
        <v>33460843.649999999</v>
      </c>
      <c r="AF35" s="51">
        <v>36882566.390000001</v>
      </c>
      <c r="AG35" s="51">
        <v>48559794.140000001</v>
      </c>
      <c r="AH35" s="51">
        <v>40667475.399999999</v>
      </c>
      <c r="AI35" s="51">
        <v>51188030.130000003</v>
      </c>
      <c r="AJ35" s="51">
        <v>51060404.640000001</v>
      </c>
      <c r="AK35" s="51">
        <v>49734966.240000002</v>
      </c>
      <c r="AL35" s="51">
        <v>32205590.600000001</v>
      </c>
      <c r="AM35" s="51">
        <v>37119416.100000001</v>
      </c>
      <c r="AN35" s="51">
        <v>46688430.549999997</v>
      </c>
      <c r="AO35" s="51">
        <v>42858362.909999996</v>
      </c>
      <c r="AP35" s="51">
        <v>43874474.130000003</v>
      </c>
      <c r="AQ35" s="25">
        <f t="shared" ref="AQ35:AQ54" si="3">SUM(AE35:AP35)</f>
        <v>514300354.88</v>
      </c>
      <c r="AR35" s="4"/>
    </row>
    <row r="36" spans="1:47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27">
        <v>41306</v>
      </c>
      <c r="X36" s="28">
        <v>34173595</v>
      </c>
      <c r="Y36" s="28">
        <v>97244443.480000004</v>
      </c>
      <c r="Z36" s="29">
        <v>2.8456018010396624</v>
      </c>
      <c r="AA36" s="30"/>
      <c r="AB36" s="30"/>
      <c r="AC36" s="37"/>
      <c r="AD36" s="23">
        <v>1995</v>
      </c>
      <c r="AE36" s="52">
        <v>40254935.740000002</v>
      </c>
      <c r="AF36" s="52">
        <v>51949088.399999999</v>
      </c>
      <c r="AG36" s="52">
        <v>57640593.75</v>
      </c>
      <c r="AH36" s="52">
        <v>56654123.710000001</v>
      </c>
      <c r="AI36" s="52">
        <v>59262797.789999999</v>
      </c>
      <c r="AJ36" s="52">
        <v>60002704.100000001</v>
      </c>
      <c r="AK36" s="52">
        <v>60133659.630000003</v>
      </c>
      <c r="AL36" s="52">
        <v>56859069.520000003</v>
      </c>
      <c r="AM36" s="52">
        <v>65498668.609999999</v>
      </c>
      <c r="AN36" s="52">
        <v>60426403.859999999</v>
      </c>
      <c r="AO36" s="52">
        <v>58321554.170000002</v>
      </c>
      <c r="AP36" s="52">
        <v>38170730.460000001</v>
      </c>
      <c r="AQ36" s="25">
        <f t="shared" si="3"/>
        <v>665174329.74000001</v>
      </c>
      <c r="AR36" s="4"/>
    </row>
    <row r="37" spans="1:47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27">
        <v>41334</v>
      </c>
      <c r="X37" s="28">
        <v>38353990</v>
      </c>
      <c r="Y37" s="28">
        <v>119835510.96000001</v>
      </c>
      <c r="Z37" s="29">
        <v>3.1244600877249016</v>
      </c>
      <c r="AA37" s="30"/>
      <c r="AB37" s="37"/>
      <c r="AC37" s="37"/>
      <c r="AD37" s="23">
        <v>1996</v>
      </c>
      <c r="AE37" s="52">
        <v>44852192.450000003</v>
      </c>
      <c r="AF37" s="52">
        <v>41603572.420000002</v>
      </c>
      <c r="AG37" s="52">
        <v>55531920.780000001</v>
      </c>
      <c r="AH37" s="52">
        <v>50319542.479999997</v>
      </c>
      <c r="AI37" s="52">
        <v>52753057.649999999</v>
      </c>
      <c r="AJ37" s="52">
        <v>50425664.299999997</v>
      </c>
      <c r="AK37" s="52">
        <v>52114113</v>
      </c>
      <c r="AL37" s="52">
        <v>52944599.25</v>
      </c>
      <c r="AM37" s="52">
        <v>48190390.07</v>
      </c>
      <c r="AN37" s="52">
        <v>52741734.140000001</v>
      </c>
      <c r="AO37" s="52">
        <v>63433441.780000001</v>
      </c>
      <c r="AP37" s="52">
        <v>50397613.670000002</v>
      </c>
      <c r="AQ37" s="25">
        <f t="shared" si="3"/>
        <v>615307841.98999989</v>
      </c>
      <c r="AR37" s="4"/>
    </row>
    <row r="38" spans="1:47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27">
        <v>41365</v>
      </c>
      <c r="X38" s="28">
        <v>37577127</v>
      </c>
      <c r="Y38" s="28">
        <v>124617195.06</v>
      </c>
      <c r="Z38" s="29">
        <v>3.3163044918255724</v>
      </c>
      <c r="AA38" s="32"/>
      <c r="AB38" s="32"/>
      <c r="AC38" s="37"/>
      <c r="AD38" s="23">
        <v>1997</v>
      </c>
      <c r="AE38" s="52">
        <v>46713635.789999999</v>
      </c>
      <c r="AF38" s="52">
        <v>56824735.399999999</v>
      </c>
      <c r="AG38" s="52">
        <v>67882081.519999996</v>
      </c>
      <c r="AH38" s="52">
        <v>78186246.010000005</v>
      </c>
      <c r="AI38" s="52">
        <v>66377824.700000003</v>
      </c>
      <c r="AJ38" s="52">
        <v>79176159.950000003</v>
      </c>
      <c r="AK38" s="52">
        <v>77741398.090000004</v>
      </c>
      <c r="AL38" s="52">
        <v>83223775.049999997</v>
      </c>
      <c r="AM38" s="52">
        <v>75156050.959999993</v>
      </c>
      <c r="AN38" s="52">
        <v>85464006.140000001</v>
      </c>
      <c r="AO38" s="52">
        <v>77362810.780000001</v>
      </c>
      <c r="AP38" s="52">
        <v>77556119.510000005</v>
      </c>
      <c r="AQ38" s="25">
        <f t="shared" si="3"/>
        <v>871664843.89999986</v>
      </c>
      <c r="AR38" s="4"/>
    </row>
    <row r="39" spans="1:47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27">
        <v>41395</v>
      </c>
      <c r="X39" s="28">
        <v>49696297</v>
      </c>
      <c r="Y39" s="28">
        <v>162055903.61000001</v>
      </c>
      <c r="Z39" s="29">
        <v>3.2609251270773756</v>
      </c>
      <c r="AA39" s="32"/>
      <c r="AB39" s="32"/>
      <c r="AC39" s="37"/>
      <c r="AD39" s="23">
        <v>1998</v>
      </c>
      <c r="AE39" s="52">
        <v>63530271.32</v>
      </c>
      <c r="AF39" s="52">
        <v>72691608.349999994</v>
      </c>
      <c r="AG39" s="52">
        <v>89678948.150000006</v>
      </c>
      <c r="AH39" s="52">
        <v>91866268.950000003</v>
      </c>
      <c r="AI39" s="52">
        <v>92987416.890000001</v>
      </c>
      <c r="AJ39" s="52">
        <v>77469935.670000002</v>
      </c>
      <c r="AK39" s="52">
        <v>67068006.719999999</v>
      </c>
      <c r="AL39" s="52">
        <v>67881873.730000004</v>
      </c>
      <c r="AM39" s="52">
        <v>59427820.270000003</v>
      </c>
      <c r="AN39" s="52">
        <v>64035771.829999998</v>
      </c>
      <c r="AO39" s="52">
        <v>63299721.380000003</v>
      </c>
      <c r="AP39" s="52">
        <v>65113250.75</v>
      </c>
      <c r="AQ39" s="25">
        <f t="shared" si="3"/>
        <v>875050894.00999999</v>
      </c>
      <c r="AR39" s="4"/>
      <c r="AS39" s="1"/>
      <c r="AT39"/>
      <c r="AU39" s="1"/>
    </row>
    <row r="40" spans="1:47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27">
        <v>41426</v>
      </c>
      <c r="X40" s="28">
        <v>42195298</v>
      </c>
      <c r="Y40" s="28">
        <v>135162580.69</v>
      </c>
      <c r="Z40" s="29">
        <v>3.2032616688712565</v>
      </c>
      <c r="AA40" s="32"/>
      <c r="AB40" s="32"/>
      <c r="AC40" s="37"/>
      <c r="AD40" s="23">
        <v>1999</v>
      </c>
      <c r="AE40" s="52">
        <v>55593036.780000001</v>
      </c>
      <c r="AF40" s="52">
        <v>61026742.979999997</v>
      </c>
      <c r="AG40" s="52">
        <v>70886417.25</v>
      </c>
      <c r="AH40" s="52">
        <v>64895519.850000001</v>
      </c>
      <c r="AI40" s="52">
        <v>62595616.630000003</v>
      </c>
      <c r="AJ40" s="52">
        <v>76921547.489999995</v>
      </c>
      <c r="AK40" s="52">
        <v>60904291.359999999</v>
      </c>
      <c r="AL40" s="52">
        <v>41918512.270000003</v>
      </c>
      <c r="AM40" s="52">
        <v>39414762.020000003</v>
      </c>
      <c r="AN40" s="53">
        <v>33379680.309999999</v>
      </c>
      <c r="AO40" s="53">
        <v>25236010</v>
      </c>
      <c r="AP40" s="53">
        <v>24169978</v>
      </c>
      <c r="AQ40" s="25">
        <f t="shared" si="3"/>
        <v>616942114.93999994</v>
      </c>
      <c r="AR40" s="4"/>
    </row>
    <row r="41" spans="1:47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54"/>
      <c r="R41" s="3"/>
      <c r="S41" s="3"/>
      <c r="T41" s="3"/>
      <c r="U41" s="3"/>
      <c r="V41" s="3"/>
      <c r="W41" s="55">
        <v>41456</v>
      </c>
      <c r="X41" s="56">
        <v>37150541</v>
      </c>
      <c r="Y41" s="56">
        <v>124448063.19</v>
      </c>
      <c r="Z41" s="57">
        <v>3.3498317881831117</v>
      </c>
      <c r="AA41" s="3"/>
      <c r="AB41" s="3"/>
      <c r="AC41" s="3"/>
      <c r="AD41" s="23">
        <v>2000</v>
      </c>
      <c r="AE41" s="53">
        <v>18526777.960000001</v>
      </c>
      <c r="AF41" s="53">
        <v>20776663.109999999</v>
      </c>
      <c r="AG41" s="53">
        <v>25098273.559999999</v>
      </c>
      <c r="AH41" s="53">
        <v>37056599.310000002</v>
      </c>
      <c r="AI41" s="53">
        <v>35507979.32</v>
      </c>
      <c r="AJ41" s="53">
        <v>33753779.869999997</v>
      </c>
      <c r="AK41" s="53">
        <v>20138536.239999998</v>
      </c>
      <c r="AL41" s="53">
        <v>14404428.470000001</v>
      </c>
      <c r="AM41" s="53">
        <v>22401930.710000001</v>
      </c>
      <c r="AN41" s="53">
        <v>22698926.620000001</v>
      </c>
      <c r="AO41" s="53">
        <v>25693201.809999999</v>
      </c>
      <c r="AP41" s="53">
        <v>21351306.420000002</v>
      </c>
      <c r="AQ41" s="34">
        <f t="shared" si="3"/>
        <v>297408403.40000004</v>
      </c>
      <c r="AR41" s="4"/>
    </row>
    <row r="42" spans="1:47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54"/>
      <c r="T42" s="3"/>
      <c r="U42" s="3"/>
      <c r="V42" s="3"/>
      <c r="W42" s="55">
        <v>41487</v>
      </c>
      <c r="X42" s="56">
        <v>41026997</v>
      </c>
      <c r="Y42" s="56">
        <v>153791820.34</v>
      </c>
      <c r="Z42" s="57">
        <v>3.7485517241244799</v>
      </c>
      <c r="AA42" s="3"/>
      <c r="AB42" s="3"/>
      <c r="AC42" s="3"/>
      <c r="AD42" s="23">
        <v>2001</v>
      </c>
      <c r="AE42" s="53">
        <v>21629912.510000002</v>
      </c>
      <c r="AF42" s="53">
        <v>24426842.289999999</v>
      </c>
      <c r="AG42" s="53">
        <v>30174581.809999999</v>
      </c>
      <c r="AH42" s="53">
        <v>32232612.68</v>
      </c>
      <c r="AI42" s="53">
        <v>41023546.159999996</v>
      </c>
      <c r="AJ42" s="53">
        <v>26692749.050000001</v>
      </c>
      <c r="AK42" s="53">
        <v>17568638.809999999</v>
      </c>
      <c r="AL42" s="53">
        <v>20523988.84</v>
      </c>
      <c r="AM42" s="53">
        <v>17699236.27</v>
      </c>
      <c r="AN42" s="53">
        <v>16929778.129999999</v>
      </c>
      <c r="AO42" s="53">
        <v>18129766.879999999</v>
      </c>
      <c r="AP42" s="53">
        <v>13662419.65</v>
      </c>
      <c r="AQ42" s="34">
        <f t="shared" si="3"/>
        <v>280694073.07999998</v>
      </c>
      <c r="AR42" s="4"/>
    </row>
    <row r="43" spans="1:47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58"/>
      <c r="P43" s="3"/>
      <c r="Q43" s="3"/>
      <c r="R43" s="54"/>
      <c r="S43" s="3"/>
      <c r="T43" s="3"/>
      <c r="U43" s="3"/>
      <c r="V43" s="3"/>
      <c r="W43" s="55">
        <v>41518</v>
      </c>
      <c r="X43" s="56">
        <v>34808087</v>
      </c>
      <c r="Y43" s="56">
        <v>132005317.49000001</v>
      </c>
      <c r="Z43" s="57">
        <v>3.7923749584399742</v>
      </c>
      <c r="AA43" s="3"/>
      <c r="AB43" s="3"/>
      <c r="AC43" s="7"/>
      <c r="AD43" s="23">
        <v>2002</v>
      </c>
      <c r="AE43" s="53">
        <v>15448972.91</v>
      </c>
      <c r="AF43" s="53">
        <v>18939306.879999999</v>
      </c>
      <c r="AG43" s="53">
        <v>27139338.18</v>
      </c>
      <c r="AH43" s="53">
        <v>25456268</v>
      </c>
      <c r="AI43" s="53">
        <v>30492221.710000001</v>
      </c>
      <c r="AJ43" s="53">
        <v>30918659.059999999</v>
      </c>
      <c r="AK43" s="52">
        <v>21695083.68</v>
      </c>
      <c r="AL43" s="53">
        <v>19239122.510000002</v>
      </c>
      <c r="AM43" s="53">
        <v>15767411.77</v>
      </c>
      <c r="AN43" s="53">
        <v>19398479.32</v>
      </c>
      <c r="AO43" s="53">
        <v>20763516.270000011</v>
      </c>
      <c r="AP43" s="53">
        <v>18600794.130000003</v>
      </c>
      <c r="AQ43" s="34">
        <f t="shared" si="3"/>
        <v>263859174.42000002</v>
      </c>
      <c r="AR43" s="4"/>
    </row>
    <row r="44" spans="1:47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59"/>
      <c r="P44" s="44"/>
      <c r="Q44" s="3"/>
      <c r="R44" s="3"/>
      <c r="S44" s="60"/>
      <c r="T44" s="61"/>
      <c r="U44" s="61"/>
      <c r="V44" s="19"/>
      <c r="W44" s="55">
        <v>41548</v>
      </c>
      <c r="X44" s="56">
        <v>41555483</v>
      </c>
      <c r="Y44" s="56">
        <v>161975716.72</v>
      </c>
      <c r="Z44" s="57">
        <v>3.8978181704686241</v>
      </c>
      <c r="AA44" s="3"/>
      <c r="AB44" s="62"/>
      <c r="AC44" s="62"/>
      <c r="AD44" s="23">
        <v>2003</v>
      </c>
      <c r="AE44" s="53">
        <v>20103764.179999996</v>
      </c>
      <c r="AF44" s="53">
        <v>23497742.720000006</v>
      </c>
      <c r="AG44" s="53">
        <v>27856172.75</v>
      </c>
      <c r="AH44" s="53">
        <v>27762111.449999999</v>
      </c>
      <c r="AI44" s="53">
        <v>31913074.200000007</v>
      </c>
      <c r="AJ44" s="53">
        <v>27004749.669999994</v>
      </c>
      <c r="AK44" s="52">
        <v>24597019.439999994</v>
      </c>
      <c r="AL44" s="53">
        <v>21212521.160000004</v>
      </c>
      <c r="AM44" s="53">
        <v>23696728.599999998</v>
      </c>
      <c r="AN44" s="53">
        <v>24134996.189999998</v>
      </c>
      <c r="AO44" s="53">
        <v>25080541.259999994</v>
      </c>
      <c r="AP44" s="53">
        <v>26961474.260000002</v>
      </c>
      <c r="AQ44" s="34">
        <f t="shared" si="3"/>
        <v>303820895.88</v>
      </c>
      <c r="AR44" s="4"/>
    </row>
    <row r="45" spans="1:47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59"/>
      <c r="P45" s="6"/>
      <c r="Q45" s="59"/>
      <c r="R45" s="3"/>
      <c r="S45" s="3"/>
      <c r="T45" s="61"/>
      <c r="U45" s="61"/>
      <c r="V45" s="19"/>
      <c r="W45" s="55">
        <v>41579</v>
      </c>
      <c r="X45" s="56">
        <v>43779999</v>
      </c>
      <c r="Y45" s="56">
        <v>167819922.09</v>
      </c>
      <c r="Z45" s="57">
        <v>3.8332555030437527</v>
      </c>
      <c r="AA45" s="3"/>
      <c r="AB45" s="62"/>
      <c r="AC45" s="62"/>
      <c r="AD45" s="23">
        <v>2004</v>
      </c>
      <c r="AE45" s="53">
        <v>21874363.720000003</v>
      </c>
      <c r="AF45" s="53">
        <v>33600441.199999988</v>
      </c>
      <c r="AG45" s="53">
        <v>27635648.630000006</v>
      </c>
      <c r="AH45" s="53">
        <v>33158335.420000006</v>
      </c>
      <c r="AI45" s="53">
        <v>27910923.749999996</v>
      </c>
      <c r="AJ45" s="53">
        <v>30890133.130000003</v>
      </c>
      <c r="AK45" s="52">
        <v>31980691.760000005</v>
      </c>
      <c r="AL45" s="53">
        <v>24644885.07</v>
      </c>
      <c r="AM45" s="53">
        <v>25327906.870000001</v>
      </c>
      <c r="AN45" s="53">
        <v>28022796.630000003</v>
      </c>
      <c r="AO45" s="53">
        <v>32874202.99000001</v>
      </c>
      <c r="AP45" s="53">
        <v>32227403.890000008</v>
      </c>
      <c r="AQ45" s="34">
        <f>SUM(AE45:AP45)</f>
        <v>350147733.06</v>
      </c>
      <c r="AR45" s="4"/>
    </row>
    <row r="46" spans="1:47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59"/>
      <c r="P46" s="6"/>
      <c r="Q46" s="59"/>
      <c r="R46" s="3"/>
      <c r="S46" s="3"/>
      <c r="T46" s="61"/>
      <c r="U46" s="61"/>
      <c r="V46" s="19"/>
      <c r="W46" s="55">
        <v>41609</v>
      </c>
      <c r="X46" s="56">
        <v>42762080</v>
      </c>
      <c r="Y46" s="56">
        <v>159740973.34999999</v>
      </c>
      <c r="Z46" s="57">
        <v>3.73557538244164</v>
      </c>
      <c r="AA46" s="3"/>
      <c r="AB46" s="62"/>
      <c r="AC46" s="62"/>
      <c r="AD46" s="23">
        <v>2005</v>
      </c>
      <c r="AE46" s="53">
        <v>29154043.030000009</v>
      </c>
      <c r="AF46" s="53">
        <v>35438814.170000002</v>
      </c>
      <c r="AG46" s="53">
        <v>39413984.780000009</v>
      </c>
      <c r="AH46" s="53">
        <v>38594602.760000013</v>
      </c>
      <c r="AI46" s="53">
        <v>44992259.239999995</v>
      </c>
      <c r="AJ46" s="53">
        <v>46041311.569999985</v>
      </c>
      <c r="AK46" s="52">
        <v>39350570.060000002</v>
      </c>
      <c r="AL46" s="53">
        <v>33852385.649999991</v>
      </c>
      <c r="AM46" s="53">
        <v>37657283.600000001</v>
      </c>
      <c r="AN46" s="53">
        <v>42622153.670000017</v>
      </c>
      <c r="AO46" s="53">
        <v>51048878.350000009</v>
      </c>
      <c r="AP46" s="53">
        <v>42085200.11999999</v>
      </c>
      <c r="AQ46" s="34">
        <f>SUM(AE46:AP46)</f>
        <v>480251487.00000006</v>
      </c>
      <c r="AR46" s="4"/>
    </row>
    <row r="47" spans="1:47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6"/>
      <c r="Q47" s="59"/>
      <c r="R47" s="3"/>
      <c r="S47" s="3"/>
      <c r="T47" s="3"/>
      <c r="U47" s="3"/>
      <c r="V47" s="3"/>
      <c r="W47" s="55">
        <v>41640</v>
      </c>
      <c r="X47" s="56">
        <v>41408543</v>
      </c>
      <c r="Y47" s="56">
        <v>157270263.31999999</v>
      </c>
      <c r="Z47" s="57">
        <v>3.7980149004518222</v>
      </c>
      <c r="AA47" s="3"/>
      <c r="AB47" s="62"/>
      <c r="AC47" s="62"/>
      <c r="AD47" s="23">
        <v>2006</v>
      </c>
      <c r="AE47" s="53">
        <v>39066322.579999998</v>
      </c>
      <c r="AF47" s="53">
        <v>40758572.040000014</v>
      </c>
      <c r="AG47" s="53">
        <v>59233961.729999997</v>
      </c>
      <c r="AH47" s="53">
        <v>54086959.820000015</v>
      </c>
      <c r="AI47" s="53">
        <v>54255036.840000011</v>
      </c>
      <c r="AJ47" s="53">
        <v>51047563.93</v>
      </c>
      <c r="AK47" s="52">
        <v>46732923.849999994</v>
      </c>
      <c r="AL47" s="53">
        <v>48894584.609999999</v>
      </c>
      <c r="AM47" s="53">
        <v>48563490.579999998</v>
      </c>
      <c r="AN47" s="53">
        <v>49090041.38000001</v>
      </c>
      <c r="AO47" s="53">
        <v>56233022.409999996</v>
      </c>
      <c r="AP47" s="53">
        <v>49708263.63000001</v>
      </c>
      <c r="AQ47" s="34">
        <f t="shared" si="3"/>
        <v>597670743.39999998</v>
      </c>
      <c r="AR47" s="4"/>
    </row>
    <row r="48" spans="1:47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55">
        <v>41671</v>
      </c>
      <c r="X48" s="56">
        <v>45968102</v>
      </c>
      <c r="Y48" s="56">
        <v>186176628.27000001</v>
      </c>
      <c r="Z48" s="57">
        <v>4.0501265044617245</v>
      </c>
      <c r="AA48" s="3"/>
      <c r="AB48" s="7"/>
      <c r="AC48" s="3"/>
      <c r="AD48" s="23">
        <v>2007</v>
      </c>
      <c r="AE48" s="53">
        <v>40715748.480000004</v>
      </c>
      <c r="AF48" s="53">
        <v>54233552.790000014</v>
      </c>
      <c r="AG48" s="53">
        <v>50433899.199999996</v>
      </c>
      <c r="AH48" s="53">
        <v>46941363.870000012</v>
      </c>
      <c r="AI48" s="53">
        <v>51399567.679999985</v>
      </c>
      <c r="AJ48" s="53">
        <v>51839461.480000012</v>
      </c>
      <c r="AK48" s="52">
        <v>43763684.129999988</v>
      </c>
      <c r="AL48" s="53">
        <v>48953575.189999983</v>
      </c>
      <c r="AM48" s="53">
        <v>44693323.630000003</v>
      </c>
      <c r="AN48" s="53">
        <v>44693323.630000003</v>
      </c>
      <c r="AO48" s="53">
        <v>51914139.369999997</v>
      </c>
      <c r="AP48" s="53">
        <v>52446872.700000003</v>
      </c>
      <c r="AQ48" s="34">
        <f t="shared" si="3"/>
        <v>582028512.14999998</v>
      </c>
      <c r="AR48" s="4"/>
    </row>
    <row r="49" spans="1:4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55">
        <v>41699</v>
      </c>
      <c r="X49" s="56">
        <v>52570546</v>
      </c>
      <c r="Y49" s="56">
        <v>209237700.49000001</v>
      </c>
      <c r="Z49" s="57">
        <v>3.9801317735980906</v>
      </c>
      <c r="AA49" s="3"/>
      <c r="AB49" s="3"/>
      <c r="AC49" s="3"/>
      <c r="AD49" s="23">
        <v>2008</v>
      </c>
      <c r="AE49" s="53">
        <v>40595281.230000004</v>
      </c>
      <c r="AF49" s="53">
        <v>56070412.209999986</v>
      </c>
      <c r="AG49" s="53">
        <v>50786840.580000013</v>
      </c>
      <c r="AH49" s="53">
        <v>55342963.830000021</v>
      </c>
      <c r="AI49" s="53">
        <v>76911546.619999975</v>
      </c>
      <c r="AJ49" s="53">
        <v>59951291.290000014</v>
      </c>
      <c r="AK49" s="52">
        <v>59207290</v>
      </c>
      <c r="AL49" s="53">
        <v>62964717.310000002</v>
      </c>
      <c r="AM49" s="53">
        <v>56481844.37999998</v>
      </c>
      <c r="AN49" s="53">
        <v>57544095.209999993</v>
      </c>
      <c r="AO49" s="53">
        <v>54332823.309999995</v>
      </c>
      <c r="AP49" s="53">
        <v>43280040.81000001</v>
      </c>
      <c r="AQ49" s="34">
        <f t="shared" si="3"/>
        <v>673469146.78000009</v>
      </c>
      <c r="AR49" s="4"/>
    </row>
    <row r="50" spans="1:4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55">
        <v>41730</v>
      </c>
      <c r="X50" s="56">
        <v>51401705</v>
      </c>
      <c r="Y50" s="56">
        <v>202259494.34999999</v>
      </c>
      <c r="Z50" s="57">
        <v>3.9348790930184125</v>
      </c>
      <c r="AA50" s="3"/>
      <c r="AB50" s="3"/>
      <c r="AC50" s="3"/>
      <c r="AD50" s="23">
        <v>2009</v>
      </c>
      <c r="AE50" s="53">
        <v>41640527.50999999</v>
      </c>
      <c r="AF50" s="53">
        <v>46007855.340000004</v>
      </c>
      <c r="AG50" s="53">
        <v>54159262.600000009</v>
      </c>
      <c r="AH50" s="53">
        <v>50149870.719999999</v>
      </c>
      <c r="AI50" s="53">
        <v>53962147.099999987</v>
      </c>
      <c r="AJ50" s="53">
        <v>51368375.610000007</v>
      </c>
      <c r="AK50" s="52">
        <v>55253051.700000003</v>
      </c>
      <c r="AL50" s="53">
        <v>53348815.870000005</v>
      </c>
      <c r="AM50" s="53">
        <v>41943303.5</v>
      </c>
      <c r="AN50" s="53">
        <v>55944151.919999994</v>
      </c>
      <c r="AO50" s="53">
        <v>52488715.140000008</v>
      </c>
      <c r="AP50" s="53">
        <v>50988037.240000017</v>
      </c>
      <c r="AQ50" s="34">
        <f t="shared" si="3"/>
        <v>607254114.25</v>
      </c>
      <c r="AR50" s="4"/>
    </row>
    <row r="51" spans="1:44" ht="16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55">
        <v>41760</v>
      </c>
      <c r="X51" s="56">
        <v>54596331</v>
      </c>
      <c r="Y51" s="56">
        <v>204396213.88999999</v>
      </c>
      <c r="Z51" s="57">
        <v>3.74377197416434</v>
      </c>
      <c r="AA51" s="63"/>
      <c r="AB51" s="3"/>
      <c r="AC51" s="3"/>
      <c r="AD51" s="23">
        <v>2010</v>
      </c>
      <c r="AE51" s="53">
        <v>42458031.88000001</v>
      </c>
      <c r="AF51" s="53">
        <v>45387464.640000008</v>
      </c>
      <c r="AG51" s="53">
        <v>53082972.140000015</v>
      </c>
      <c r="AH51" s="53">
        <v>53167381.210000023</v>
      </c>
      <c r="AI51" s="53">
        <v>71120342.620000005</v>
      </c>
      <c r="AJ51" s="53">
        <v>68939664.890000015</v>
      </c>
      <c r="AK51" s="52">
        <v>65680651.089999996</v>
      </c>
      <c r="AL51" s="53">
        <v>56129679.450000003</v>
      </c>
      <c r="AM51" s="53">
        <v>60754426.859999999</v>
      </c>
      <c r="AN51" s="53">
        <v>74420672.010000005</v>
      </c>
      <c r="AO51" s="53">
        <v>76396458.239999995</v>
      </c>
      <c r="AP51" s="53">
        <v>67942428.499999985</v>
      </c>
      <c r="AQ51" s="34">
        <f t="shared" si="3"/>
        <v>735480173.53000009</v>
      </c>
      <c r="AR51" s="64"/>
    </row>
    <row r="52" spans="1:4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55">
        <v>41791</v>
      </c>
      <c r="X52" s="56">
        <v>55881232</v>
      </c>
      <c r="Y52" s="56">
        <v>202300302.75999999</v>
      </c>
      <c r="Z52" s="57">
        <v>3.62018329803466</v>
      </c>
      <c r="AA52" s="65"/>
      <c r="AB52" s="3"/>
      <c r="AC52" s="66"/>
      <c r="AD52" s="23">
        <v>2011</v>
      </c>
      <c r="AE52" s="53">
        <v>66384011.909999989</v>
      </c>
      <c r="AF52" s="53">
        <v>71315654.910000011</v>
      </c>
      <c r="AG52" s="53">
        <v>86564266.200000003</v>
      </c>
      <c r="AH52" s="53">
        <v>90490538.379999995</v>
      </c>
      <c r="AI52" s="53">
        <v>83669076.439999998</v>
      </c>
      <c r="AJ52" s="53">
        <v>82406583.860000014</v>
      </c>
      <c r="AK52" s="52">
        <v>93164316.999999985</v>
      </c>
      <c r="AL52" s="53">
        <v>79098433.719999984</v>
      </c>
      <c r="AM52" s="53">
        <v>77408784.579999983</v>
      </c>
      <c r="AN52" s="53">
        <v>84581301.790000007</v>
      </c>
      <c r="AO52" s="53">
        <v>86236344.480000004</v>
      </c>
      <c r="AP52" s="53">
        <v>92046077.429999992</v>
      </c>
      <c r="AQ52" s="34">
        <f t="shared" si="3"/>
        <v>993365390.69999993</v>
      </c>
      <c r="AR52" s="64"/>
    </row>
    <row r="53" spans="1:4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55">
        <v>41821</v>
      </c>
      <c r="X53" s="56">
        <v>51459761</v>
      </c>
      <c r="Y53" s="56">
        <v>186050165.88</v>
      </c>
      <c r="Z53" s="57">
        <f t="shared" ref="Z53:Z58" si="4">+Y53/X53</f>
        <v>3.6154494747847741</v>
      </c>
      <c r="AA53" s="65"/>
      <c r="AB53" s="3"/>
      <c r="AC53" s="66"/>
      <c r="AD53" s="23">
        <v>2012</v>
      </c>
      <c r="AE53" s="53">
        <v>78244139.560000017</v>
      </c>
      <c r="AF53" s="53">
        <v>78863263.409999996</v>
      </c>
      <c r="AG53" s="53">
        <v>104608708.81999996</v>
      </c>
      <c r="AH53" s="53">
        <v>88673668.790000007</v>
      </c>
      <c r="AI53" s="53">
        <v>110019886.98999999</v>
      </c>
      <c r="AJ53" s="53">
        <v>116181271.07000001</v>
      </c>
      <c r="AK53" s="52">
        <v>106021654.93000001</v>
      </c>
      <c r="AL53" s="53">
        <v>92397063.270000026</v>
      </c>
      <c r="AM53" s="53">
        <v>80399903.540000007</v>
      </c>
      <c r="AN53" s="53">
        <v>85060936.649999961</v>
      </c>
      <c r="AO53" s="53">
        <v>93755702.189999998</v>
      </c>
      <c r="AP53" s="53">
        <v>99097509.340000004</v>
      </c>
      <c r="AQ53" s="34">
        <f t="shared" si="3"/>
        <v>1133323708.5599997</v>
      </c>
      <c r="AR53" s="4"/>
    </row>
    <row r="54" spans="1:4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55">
        <v>41852</v>
      </c>
      <c r="X54" s="56">
        <v>51878553</v>
      </c>
      <c r="Y54" s="56">
        <v>192569703.63999999</v>
      </c>
      <c r="Z54" s="57">
        <f t="shared" si="4"/>
        <v>3.7119328220276304</v>
      </c>
      <c r="AA54" s="65"/>
      <c r="AB54" s="3"/>
      <c r="AC54" s="66"/>
      <c r="AD54" s="23">
        <v>2013</v>
      </c>
      <c r="AE54" s="33">
        <v>81914461.140000001</v>
      </c>
      <c r="AF54" s="33">
        <v>97244443.480000004</v>
      </c>
      <c r="AG54" s="33">
        <v>119835510.96000001</v>
      </c>
      <c r="AH54" s="33">
        <v>124617195.06</v>
      </c>
      <c r="AI54" s="33">
        <v>162055903.61000001</v>
      </c>
      <c r="AJ54" s="33">
        <v>135162580.69</v>
      </c>
      <c r="AK54" s="33">
        <v>124448063.19</v>
      </c>
      <c r="AL54" s="35">
        <v>153791820.34</v>
      </c>
      <c r="AM54" s="36">
        <v>132005317.49000001</v>
      </c>
      <c r="AN54" s="33">
        <v>161975716.72</v>
      </c>
      <c r="AO54" s="33">
        <v>167819922.09</v>
      </c>
      <c r="AP54" s="33">
        <v>159740973.34999999</v>
      </c>
      <c r="AQ54" s="34">
        <f t="shared" si="3"/>
        <v>1620611908.1199999</v>
      </c>
      <c r="AR54" s="4"/>
    </row>
    <row r="55" spans="1:44" ht="16" thickBo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55">
        <v>41883</v>
      </c>
      <c r="X55" s="56">
        <v>51412328</v>
      </c>
      <c r="Y55" s="56">
        <v>193567118.86000001</v>
      </c>
      <c r="Z55" s="57">
        <f t="shared" si="4"/>
        <v>3.7649942414589748</v>
      </c>
      <c r="AA55" s="65"/>
      <c r="AC55" s="66"/>
      <c r="AD55" s="39">
        <v>2014</v>
      </c>
      <c r="AE55" s="40">
        <v>157270263.31999999</v>
      </c>
      <c r="AF55" s="41">
        <v>186176628.27000001</v>
      </c>
      <c r="AG55" s="41">
        <v>209237700.49000001</v>
      </c>
      <c r="AH55" s="41">
        <v>202259494.34999999</v>
      </c>
      <c r="AI55" s="41">
        <v>204396213.88999999</v>
      </c>
      <c r="AJ55" s="42">
        <v>202300302.75999999</v>
      </c>
      <c r="AK55" s="42">
        <v>186050165.88</v>
      </c>
      <c r="AL55" s="42">
        <v>192569703.63999999</v>
      </c>
      <c r="AM55" s="42">
        <v>193567118.86000001</v>
      </c>
      <c r="AN55" s="42">
        <v>203766203.21000001</v>
      </c>
      <c r="AO55" s="42">
        <v>190634425.56</v>
      </c>
      <c r="AP55" s="42">
        <v>161389047.71000001</v>
      </c>
      <c r="AQ55" s="43">
        <f>SUM(AE55:AP55)</f>
        <v>2289617267.9400001</v>
      </c>
      <c r="AR55" s="67"/>
    </row>
    <row r="56" spans="1:4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55">
        <v>41913</v>
      </c>
      <c r="X56" s="56">
        <v>53982154</v>
      </c>
      <c r="Y56" s="56">
        <v>203766203.21000001</v>
      </c>
      <c r="Z56" s="57">
        <f t="shared" si="4"/>
        <v>3.7746956746112801</v>
      </c>
      <c r="AA56" s="68"/>
      <c r="AC56" s="66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67"/>
      <c r="AP56" s="4"/>
      <c r="AQ56" s="4"/>
      <c r="AR56" s="4"/>
    </row>
    <row r="57" spans="1:4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55">
        <v>41944</v>
      </c>
      <c r="X57" s="56">
        <v>52893515</v>
      </c>
      <c r="Y57" s="56">
        <v>190634425.56</v>
      </c>
      <c r="Z57" s="57">
        <f t="shared" si="4"/>
        <v>3.6041171693732208</v>
      </c>
      <c r="AA57" s="68"/>
      <c r="AC57" s="3"/>
      <c r="AD57" s="4"/>
      <c r="AE57" s="72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73"/>
    </row>
    <row r="58" spans="1:44" ht="16" thickBo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69">
        <v>41974</v>
      </c>
      <c r="X58" s="70">
        <v>47595251</v>
      </c>
      <c r="Y58" s="70">
        <v>161389047.71000001</v>
      </c>
      <c r="Z58" s="71">
        <f t="shared" si="4"/>
        <v>3.3908645152433383</v>
      </c>
      <c r="AA58" s="68"/>
      <c r="AC58" s="5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77"/>
      <c r="AQ58" s="4"/>
      <c r="AR58" s="67"/>
    </row>
    <row r="59" spans="1:4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74"/>
      <c r="X59" s="75"/>
      <c r="Y59" s="75"/>
      <c r="Z59" s="76"/>
      <c r="AA59" s="68"/>
      <c r="AC59" s="19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78"/>
      <c r="AQ59" s="4"/>
      <c r="AR59" s="67"/>
    </row>
    <row r="60" spans="1:44" ht="16" thickBo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AB60" s="66"/>
      <c r="AC60" s="19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78"/>
      <c r="AQ60" s="4"/>
      <c r="AR60" s="67"/>
    </row>
    <row r="61" spans="1:44" ht="16" thickBo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182" t="s">
        <v>91</v>
      </c>
      <c r="X61" s="183"/>
      <c r="Y61" s="183"/>
      <c r="Z61" s="183"/>
      <c r="AA61" s="184"/>
      <c r="AB61" s="60"/>
      <c r="AC61" s="19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78"/>
      <c r="AQ61" s="4"/>
      <c r="AR61" s="4"/>
    </row>
    <row r="62" spans="1:4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185" t="s">
        <v>92</v>
      </c>
      <c r="X62" s="187" t="s">
        <v>1</v>
      </c>
      <c r="Y62" s="187" t="s">
        <v>43</v>
      </c>
      <c r="Z62" s="79" t="s">
        <v>74</v>
      </c>
      <c r="AA62" s="80" t="s">
        <v>93</v>
      </c>
      <c r="AB62" s="3"/>
      <c r="AC62" s="19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</row>
    <row r="63" spans="1:44" ht="16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186"/>
      <c r="X63" s="188"/>
      <c r="Y63" s="188"/>
      <c r="Z63" s="189" t="s">
        <v>94</v>
      </c>
      <c r="AA63" s="190"/>
      <c r="AB63" s="3"/>
      <c r="AC63" s="62"/>
      <c r="AD63" s="3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</row>
    <row r="64" spans="1:4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81" t="s">
        <v>98</v>
      </c>
      <c r="X64" s="82">
        <v>392464787</v>
      </c>
      <c r="Y64" s="83">
        <v>993365390.69999993</v>
      </c>
      <c r="Z64" s="22"/>
      <c r="AA64" s="22"/>
      <c r="AB64" s="3"/>
      <c r="AC64" s="62"/>
      <c r="AD64" s="3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</row>
    <row r="65" spans="1:4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84" t="s">
        <v>99</v>
      </c>
      <c r="X65" s="85">
        <v>449796390</v>
      </c>
      <c r="Y65" s="86">
        <v>1133323708.5599997</v>
      </c>
      <c r="Z65" s="87">
        <f t="shared" ref="Z65:AA67" si="5">+(X65-X64)/X64</f>
        <v>0.14608088393927682</v>
      </c>
      <c r="AA65" s="87">
        <f t="shared" si="5"/>
        <v>0.14089308845496884</v>
      </c>
      <c r="AB65" s="3"/>
      <c r="AC65" s="172"/>
      <c r="AD65" s="172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</row>
    <row r="66" spans="1:4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84" t="s">
        <v>100</v>
      </c>
      <c r="X66" s="85">
        <v>474236376</v>
      </c>
      <c r="Y66" s="86">
        <v>1620611908.1199999</v>
      </c>
      <c r="Z66" s="87">
        <f t="shared" si="5"/>
        <v>5.4335665077258621E-2</v>
      </c>
      <c r="AA66" s="87">
        <f t="shared" si="5"/>
        <v>0.4299638275273957</v>
      </c>
      <c r="AB66" s="54"/>
      <c r="AC66" s="172"/>
      <c r="AD66" s="172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</row>
    <row r="67" spans="1:44" ht="16" thickBo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88" t="s">
        <v>101</v>
      </c>
      <c r="X67" s="89">
        <v>611048021</v>
      </c>
      <c r="Y67" s="90">
        <v>2289617267.9400001</v>
      </c>
      <c r="Z67" s="91">
        <f t="shared" si="5"/>
        <v>0.28848829808028054</v>
      </c>
      <c r="AA67" s="91">
        <f t="shared" si="5"/>
        <v>0.41281034433227365</v>
      </c>
      <c r="AB67" s="60"/>
      <c r="AC67" s="172"/>
      <c r="AD67" s="172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</row>
    <row r="68" spans="1:44" ht="16" thickBo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59"/>
      <c r="Y68" s="3"/>
      <c r="Z68" s="7"/>
      <c r="AA68" s="92"/>
      <c r="AB68" s="7"/>
      <c r="AC68" s="3"/>
      <c r="AD68" s="3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</row>
    <row r="69" spans="1:44" ht="16" thickBo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44"/>
      <c r="W69" s="182" t="s">
        <v>103</v>
      </c>
      <c r="X69" s="183"/>
      <c r="Y69" s="183"/>
      <c r="Z69" s="183"/>
      <c r="AA69" s="184"/>
      <c r="AB69" s="7"/>
      <c r="AC69" s="3"/>
      <c r="AD69" s="3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</row>
    <row r="70" spans="1:4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6"/>
      <c r="W70" s="191" t="s">
        <v>102</v>
      </c>
      <c r="X70" s="187" t="s">
        <v>1</v>
      </c>
      <c r="Y70" s="187" t="s">
        <v>43</v>
      </c>
      <c r="Z70" s="79" t="s">
        <v>74</v>
      </c>
      <c r="AA70" s="80" t="s">
        <v>93</v>
      </c>
      <c r="AB70" s="7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</row>
    <row r="71" spans="1:44" ht="16" thickBo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W71" s="192"/>
      <c r="X71" s="188"/>
      <c r="Y71" s="188"/>
      <c r="Z71" s="193" t="s">
        <v>94</v>
      </c>
      <c r="AA71" s="194"/>
      <c r="AB71" s="7"/>
      <c r="AC71" s="95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</row>
    <row r="72" spans="1:4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W72" s="93">
        <v>2011</v>
      </c>
      <c r="X72" s="82">
        <v>35535738</v>
      </c>
      <c r="Y72" s="83">
        <v>92046077.429999992</v>
      </c>
      <c r="Z72" s="94"/>
      <c r="AA72" s="9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44"/>
      <c r="U73" s="44"/>
      <c r="W73" s="96">
        <v>2012</v>
      </c>
      <c r="X73" s="85">
        <v>38347324</v>
      </c>
      <c r="Y73" s="86">
        <v>99097509.340000004</v>
      </c>
      <c r="Z73" s="87">
        <f t="shared" ref="Z73:AA75" si="6">+(X73-X72)/X72</f>
        <v>7.9119955240552486E-2</v>
      </c>
      <c r="AA73" s="87">
        <f t="shared" si="6"/>
        <v>7.6607630731060167E-2</v>
      </c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4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6"/>
      <c r="U74" s="6"/>
      <c r="W74" s="96">
        <v>2013</v>
      </c>
      <c r="X74" s="85">
        <v>42762080</v>
      </c>
      <c r="Y74" s="86">
        <v>159740973.34999999</v>
      </c>
      <c r="Z74" s="87">
        <f t="shared" si="6"/>
        <v>0.11512553001090767</v>
      </c>
      <c r="AA74" s="87">
        <f t="shared" si="6"/>
        <v>0.61195749937502908</v>
      </c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1:44" ht="16" thickBo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6"/>
      <c r="U75" s="6"/>
      <c r="W75" s="98">
        <v>2014</v>
      </c>
      <c r="X75" s="89">
        <v>47595251</v>
      </c>
      <c r="Y75" s="90">
        <v>161389047.71000001</v>
      </c>
      <c r="Z75" s="91">
        <f t="shared" si="6"/>
        <v>0.11302469384089829</v>
      </c>
      <c r="AA75" s="91">
        <f t="shared" si="6"/>
        <v>1.0317167383154763E-2</v>
      </c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1:4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6"/>
      <c r="U76" s="6"/>
      <c r="W76" s="59"/>
      <c r="X76" s="3"/>
      <c r="Y76" s="7"/>
      <c r="Z76" s="7"/>
      <c r="AA76" s="3"/>
      <c r="AB76" s="97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1:4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6"/>
      <c r="U77" s="6"/>
      <c r="Y77" s="95"/>
      <c r="AB77" s="99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8" spans="1:4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44"/>
      <c r="U78" s="44"/>
      <c r="W78" s="100"/>
      <c r="Z78" s="97"/>
      <c r="AA78" s="97"/>
      <c r="AB78" s="99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</row>
    <row r="79" spans="1:4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100"/>
      <c r="AA79" s="95"/>
      <c r="AB79" s="99"/>
      <c r="AC79" s="65"/>
      <c r="AD79" s="65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</row>
    <row r="80" spans="1:4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101"/>
      <c r="AB80" s="99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</row>
    <row r="81" spans="1:4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101"/>
      <c r="Y81" s="102"/>
      <c r="AA81" s="97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</row>
    <row r="82" spans="1:4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101"/>
      <c r="Y82" s="103"/>
      <c r="AA82" s="65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</row>
    <row r="83" spans="1:4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101"/>
      <c r="Y83" s="103"/>
      <c r="AA83" s="65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</row>
    <row r="84" spans="1:4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100"/>
      <c r="Y84" s="103"/>
      <c r="AA84" s="65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</row>
    <row r="85" spans="1:4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Y85" s="103"/>
      <c r="AA85" s="65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</row>
    <row r="86" spans="1:4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Y86" s="95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</row>
    <row r="87" spans="1:4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100"/>
      <c r="Z87" s="97"/>
      <c r="AA87" s="97"/>
      <c r="AC87" s="3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</row>
    <row r="88" spans="1:4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101"/>
      <c r="X88" s="103"/>
      <c r="Z88" s="65"/>
      <c r="AA88" s="65"/>
      <c r="AB88" s="3"/>
      <c r="AC88" s="3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</row>
    <row r="89" spans="1:4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101"/>
      <c r="X89" s="103"/>
      <c r="Z89" s="65"/>
      <c r="AA89" s="65"/>
      <c r="AB89" s="3"/>
      <c r="AC89" s="3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</row>
    <row r="90" spans="1:4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101"/>
      <c r="X90" s="103"/>
      <c r="Z90" s="65"/>
      <c r="AA90" s="65"/>
      <c r="AB90" s="3"/>
      <c r="AC90" s="3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</row>
    <row r="91" spans="1:4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101"/>
      <c r="X91" s="103"/>
      <c r="Z91" s="65"/>
      <c r="AA91" s="65"/>
      <c r="AB91" s="3"/>
      <c r="AC91" s="3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</row>
    <row r="92" spans="1:4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100"/>
      <c r="Z92" s="104"/>
      <c r="AA92" s="104"/>
      <c r="AB92" s="3"/>
      <c r="AC92" s="3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</row>
    <row r="93" spans="1:4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</row>
    <row r="94" spans="1:4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</row>
    <row r="95" spans="1:4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</row>
    <row r="96" spans="1:4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</row>
    <row r="97" spans="1:4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</row>
    <row r="98" spans="1:4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</row>
    <row r="99" spans="1:4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</row>
    <row r="100" spans="1:4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</row>
    <row r="101" spans="1:4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</row>
    <row r="102" spans="1:4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</row>
    <row r="103" spans="1:4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</row>
    <row r="104" spans="1:4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</row>
    <row r="105" spans="1:4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</row>
    <row r="106" spans="1:4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</row>
    <row r="107" spans="1:4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</row>
    <row r="108" spans="1:4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</row>
    <row r="109" spans="1:4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</row>
    <row r="110" spans="1:4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</row>
    <row r="111" spans="1:4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</row>
    <row r="112" spans="1:4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</row>
    <row r="113" spans="1:4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</row>
    <row r="114" spans="1:44" ht="4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105" t="s">
        <v>95</v>
      </c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</row>
    <row r="115" spans="1:4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</row>
    <row r="116" spans="1:4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</row>
    <row r="117" spans="1:4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</row>
    <row r="118" spans="1:4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</row>
    <row r="119" spans="1:4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</row>
    <row r="120" spans="1:4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</row>
    <row r="121" spans="1:4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</row>
    <row r="122" spans="1:4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</row>
    <row r="123" spans="1:4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</row>
    <row r="124" spans="1:4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</row>
    <row r="125" spans="1:4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</row>
    <row r="126" spans="1:4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</row>
    <row r="127" spans="1:4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</row>
    <row r="128" spans="1:4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</row>
    <row r="129" spans="1:4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</row>
    <row r="130" spans="1:4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</row>
    <row r="131" spans="1:4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</row>
    <row r="132" spans="1:4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</row>
    <row r="133" spans="1:4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</row>
    <row r="134" spans="1:44">
      <c r="W134" s="3"/>
      <c r="X134" s="3"/>
      <c r="Y134" s="3"/>
      <c r="Z134" s="3"/>
      <c r="AA134" s="3"/>
      <c r="AB134" s="3"/>
    </row>
    <row r="135" spans="1:44">
      <c r="W135" s="3"/>
      <c r="X135" s="3"/>
      <c r="Y135" s="3"/>
      <c r="Z135" s="3"/>
      <c r="AA135" s="3"/>
    </row>
    <row r="136" spans="1:44">
      <c r="W136" s="3"/>
      <c r="X136" s="3"/>
      <c r="Y136" s="3"/>
      <c r="Z136" s="3"/>
      <c r="AA136" s="3"/>
    </row>
    <row r="137" spans="1:44">
      <c r="W137" s="3"/>
      <c r="X137" s="3"/>
      <c r="Y137" s="3"/>
      <c r="Z137" s="3"/>
      <c r="AA137" s="3"/>
    </row>
    <row r="138" spans="1:44">
      <c r="W138" s="3"/>
      <c r="X138" s="3"/>
      <c r="Y138" s="3"/>
      <c r="Z138" s="3"/>
      <c r="AA138" s="3"/>
    </row>
    <row r="139" spans="1:44">
      <c r="W139" s="3"/>
      <c r="X139" s="3"/>
      <c r="Y139" s="3"/>
      <c r="Z139" s="3"/>
      <c r="AA139" s="3"/>
    </row>
  </sheetData>
  <mergeCells count="14">
    <mergeCell ref="W69:AA69"/>
    <mergeCell ref="W70:W71"/>
    <mergeCell ref="X70:X71"/>
    <mergeCell ref="Y70:Y71"/>
    <mergeCell ref="Z71:AA71"/>
    <mergeCell ref="W9:Z9"/>
    <mergeCell ref="AD9:AR9"/>
    <mergeCell ref="AD32:AQ32"/>
    <mergeCell ref="AD33:AQ33"/>
    <mergeCell ref="W61:AA61"/>
    <mergeCell ref="W62:W63"/>
    <mergeCell ref="X62:X63"/>
    <mergeCell ref="Y62:Y63"/>
    <mergeCell ref="Z63:AA63"/>
  </mergeCells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Normal="100" workbookViewId="0">
      <selection activeCell="J13" sqref="J13"/>
    </sheetView>
  </sheetViews>
  <sheetFormatPr baseColWidth="10" defaultColWidth="11.5" defaultRowHeight="15"/>
  <cols>
    <col min="1" max="1" width="43.5" style="106" bestFit="1" customWidth="1"/>
    <col min="2" max="9" width="11.5" style="106"/>
    <col min="10" max="11" width="11.83203125" style="118" bestFit="1" customWidth="1"/>
    <col min="12" max="16384" width="11.5" style="106"/>
  </cols>
  <sheetData>
    <row r="1" spans="1:13">
      <c r="H1" s="119"/>
    </row>
    <row r="2" spans="1:13">
      <c r="H2" s="119"/>
    </row>
    <row r="3" spans="1:13">
      <c r="H3" s="119"/>
    </row>
    <row r="4" spans="1:13">
      <c r="H4" s="119"/>
    </row>
    <row r="5" spans="1:13">
      <c r="A5" s="108" t="s">
        <v>67</v>
      </c>
      <c r="H5" s="119"/>
    </row>
    <row r="6" spans="1:13">
      <c r="A6" s="108" t="s">
        <v>105</v>
      </c>
      <c r="B6" s="117"/>
      <c r="C6" s="117"/>
      <c r="D6" s="117"/>
      <c r="E6" s="117"/>
      <c r="F6" s="117"/>
      <c r="G6" s="117"/>
      <c r="H6" s="119"/>
    </row>
    <row r="7" spans="1:13">
      <c r="A7" s="109" t="s">
        <v>109</v>
      </c>
      <c r="B7" s="117"/>
      <c r="C7" s="117"/>
      <c r="D7" s="117"/>
      <c r="E7" s="117"/>
      <c r="F7" s="117"/>
      <c r="G7" s="117"/>
      <c r="H7" s="119"/>
    </row>
    <row r="8" spans="1:13">
      <c r="A8" s="110" t="s">
        <v>0</v>
      </c>
      <c r="B8" s="117"/>
      <c r="C8" s="117"/>
      <c r="D8" s="117"/>
      <c r="E8" s="117"/>
      <c r="F8" s="117"/>
      <c r="G8" s="117"/>
      <c r="H8" s="119"/>
    </row>
    <row r="9" spans="1:13">
      <c r="A9" s="110" t="s">
        <v>70</v>
      </c>
      <c r="H9" s="119"/>
    </row>
    <row r="10" spans="1:13" ht="16" thickBot="1">
      <c r="A10" s="110"/>
      <c r="H10" s="119"/>
    </row>
    <row r="11" spans="1:13" ht="16" thickBot="1">
      <c r="A11" s="198" t="s">
        <v>106</v>
      </c>
      <c r="B11" s="200">
        <v>41609</v>
      </c>
      <c r="C11" s="201"/>
      <c r="D11" s="200">
        <v>41974</v>
      </c>
      <c r="E11" s="201"/>
      <c r="F11" s="200" t="s">
        <v>107</v>
      </c>
      <c r="G11" s="201"/>
      <c r="H11" s="202" t="s">
        <v>108</v>
      </c>
    </row>
    <row r="12" spans="1:13" ht="16" thickBot="1">
      <c r="A12" s="199"/>
      <c r="B12" s="120" t="s">
        <v>43</v>
      </c>
      <c r="C12" s="120" t="s">
        <v>1</v>
      </c>
      <c r="D12" s="120" t="s">
        <v>43</v>
      </c>
      <c r="E12" s="111" t="s">
        <v>1</v>
      </c>
      <c r="F12" s="120" t="s">
        <v>43</v>
      </c>
      <c r="G12" s="111" t="s">
        <v>1</v>
      </c>
      <c r="H12" s="203"/>
    </row>
    <row r="13" spans="1:13" ht="16" thickBot="1">
      <c r="A13" s="121" t="s">
        <v>2</v>
      </c>
      <c r="B13" s="122">
        <v>2579015.06</v>
      </c>
      <c r="C13" s="122">
        <v>630179</v>
      </c>
      <c r="D13" s="122">
        <v>1259541</v>
      </c>
      <c r="E13" s="122">
        <v>362769</v>
      </c>
      <c r="F13" s="137">
        <v>-0.51161936991558321</v>
      </c>
      <c r="G13" s="137">
        <v>-0.42433975108659611</v>
      </c>
      <c r="H13" s="123">
        <v>7.6219579134061089E-3</v>
      </c>
      <c r="L13" s="150"/>
      <c r="M13" s="150"/>
    </row>
    <row r="14" spans="1:13">
      <c r="A14" s="130" t="s">
        <v>3</v>
      </c>
      <c r="B14" s="134">
        <v>2295871.44</v>
      </c>
      <c r="C14" s="134">
        <v>545218</v>
      </c>
      <c r="D14" s="134">
        <v>1259541</v>
      </c>
      <c r="E14" s="134">
        <v>362769</v>
      </c>
      <c r="F14" s="153">
        <v>-0.45</v>
      </c>
      <c r="G14" s="143">
        <v>-0.33</v>
      </c>
      <c r="H14" s="147"/>
      <c r="L14" s="150"/>
      <c r="M14" s="150"/>
    </row>
    <row r="15" spans="1:13">
      <c r="A15" s="131" t="s">
        <v>4</v>
      </c>
      <c r="B15" s="113">
        <v>121501.1</v>
      </c>
      <c r="C15" s="113">
        <v>35093</v>
      </c>
      <c r="D15" s="113">
        <v>0</v>
      </c>
      <c r="E15" s="113">
        <v>0</v>
      </c>
      <c r="F15" s="151">
        <v>-1</v>
      </c>
      <c r="G15" s="114">
        <v>-1</v>
      </c>
      <c r="H15" s="116"/>
      <c r="L15" s="150"/>
      <c r="M15" s="150"/>
    </row>
    <row r="16" spans="1:13" ht="16" thickBot="1">
      <c r="A16" s="132" t="s">
        <v>5</v>
      </c>
      <c r="B16" s="135">
        <v>161642.51999999999</v>
      </c>
      <c r="C16" s="135">
        <v>49868</v>
      </c>
      <c r="D16" s="135">
        <v>0</v>
      </c>
      <c r="E16" s="135">
        <v>0</v>
      </c>
      <c r="F16" s="152">
        <v>-1</v>
      </c>
      <c r="G16" s="144">
        <v>-1</v>
      </c>
      <c r="H16" s="148"/>
      <c r="L16" s="150"/>
      <c r="M16" s="150"/>
    </row>
    <row r="17" spans="1:13" ht="16" thickBot="1">
      <c r="A17" s="124" t="s">
        <v>6</v>
      </c>
      <c r="B17" s="125">
        <v>6112815.9000000004</v>
      </c>
      <c r="C17" s="125">
        <v>1487835</v>
      </c>
      <c r="D17" s="125">
        <v>9342599.3499999996</v>
      </c>
      <c r="E17" s="125">
        <v>2553366</v>
      </c>
      <c r="F17" s="140">
        <v>0.52836262417129232</v>
      </c>
      <c r="G17" s="140">
        <v>0.71616207442357527</v>
      </c>
      <c r="H17" s="126">
        <v>5.3647495209133367E-2</v>
      </c>
      <c r="L17" s="150"/>
      <c r="M17" s="150"/>
    </row>
    <row r="18" spans="1:13">
      <c r="A18" s="130" t="s">
        <v>12</v>
      </c>
      <c r="B18" s="134">
        <v>148750</v>
      </c>
      <c r="C18" s="134">
        <v>42500</v>
      </c>
      <c r="D18" s="134">
        <v>3424334.67</v>
      </c>
      <c r="E18" s="134">
        <v>1001314</v>
      </c>
      <c r="F18" s="138">
        <v>22.020700000000001</v>
      </c>
      <c r="G18" s="138">
        <v>22.560300000000002</v>
      </c>
      <c r="H18" s="147"/>
      <c r="L18" s="150"/>
      <c r="M18" s="150"/>
    </row>
    <row r="19" spans="1:13">
      <c r="A19" s="131" t="s">
        <v>10</v>
      </c>
      <c r="B19" s="113">
        <v>468219.55</v>
      </c>
      <c r="C19" s="113">
        <v>145798</v>
      </c>
      <c r="D19" s="113">
        <v>1851368.31</v>
      </c>
      <c r="E19" s="113">
        <v>516254</v>
      </c>
      <c r="F19" s="115">
        <v>2.9540999999999999</v>
      </c>
      <c r="G19" s="115">
        <v>2.5409000000000002</v>
      </c>
      <c r="H19" s="116"/>
      <c r="L19" s="150"/>
      <c r="M19" s="150"/>
    </row>
    <row r="20" spans="1:13">
      <c r="A20" s="131" t="s">
        <v>9</v>
      </c>
      <c r="B20" s="113">
        <v>1933239.4100000001</v>
      </c>
      <c r="C20" s="113">
        <v>459132</v>
      </c>
      <c r="D20" s="113">
        <v>1674255.4000000001</v>
      </c>
      <c r="E20" s="113">
        <v>445791</v>
      </c>
      <c r="F20" s="151">
        <v>-0.13400000000000001</v>
      </c>
      <c r="G20" s="151">
        <v>-2.9100000000000001E-2</v>
      </c>
      <c r="H20" s="116"/>
      <c r="L20" s="150"/>
      <c r="M20" s="150"/>
    </row>
    <row r="21" spans="1:13">
      <c r="A21" s="131" t="s">
        <v>8</v>
      </c>
      <c r="B21" s="113">
        <v>1422855.86</v>
      </c>
      <c r="C21" s="113">
        <v>310771</v>
      </c>
      <c r="D21" s="113">
        <v>1373874.3800000001</v>
      </c>
      <c r="E21" s="113">
        <v>332188</v>
      </c>
      <c r="F21" s="151">
        <v>-3.44E-2</v>
      </c>
      <c r="G21" s="115">
        <v>6.8900000000000003E-2</v>
      </c>
      <c r="H21" s="116"/>
      <c r="L21" s="150"/>
      <c r="M21" s="150"/>
    </row>
    <row r="22" spans="1:13">
      <c r="A22" s="131" t="s">
        <v>15</v>
      </c>
      <c r="B22" s="113">
        <v>404890</v>
      </c>
      <c r="C22" s="113">
        <v>81650</v>
      </c>
      <c r="D22" s="113">
        <v>462399</v>
      </c>
      <c r="E22" s="113">
        <v>132114</v>
      </c>
      <c r="F22" s="115">
        <v>0.14199999999999999</v>
      </c>
      <c r="G22" s="115">
        <v>0.61809999999999998</v>
      </c>
      <c r="H22" s="116"/>
      <c r="L22" s="150"/>
      <c r="M22" s="150"/>
    </row>
    <row r="23" spans="1:13">
      <c r="A23" s="131" t="s">
        <v>7</v>
      </c>
      <c r="B23" s="113">
        <v>159943.67999999999</v>
      </c>
      <c r="C23" s="113">
        <v>44008</v>
      </c>
      <c r="D23" s="113">
        <v>379389.60000000003</v>
      </c>
      <c r="E23" s="113">
        <v>70983</v>
      </c>
      <c r="F23" s="115">
        <v>1.3720000000000001</v>
      </c>
      <c r="G23" s="115">
        <v>0.61299999999999999</v>
      </c>
      <c r="H23" s="116"/>
      <c r="L23" s="150"/>
      <c r="M23" s="150"/>
    </row>
    <row r="24" spans="1:13">
      <c r="A24" s="131" t="s">
        <v>11</v>
      </c>
      <c r="B24" s="113">
        <v>1225500</v>
      </c>
      <c r="C24" s="113">
        <v>317460</v>
      </c>
      <c r="D24" s="113">
        <v>166499.99</v>
      </c>
      <c r="E24" s="113">
        <v>52910</v>
      </c>
      <c r="F24" s="151">
        <v>-0.86409999999999998</v>
      </c>
      <c r="G24" s="114">
        <v>-0.83330000000000004</v>
      </c>
      <c r="H24" s="116"/>
      <c r="L24" s="150"/>
      <c r="M24" s="150"/>
    </row>
    <row r="25" spans="1:13">
      <c r="A25" s="131" t="s">
        <v>13</v>
      </c>
      <c r="B25" s="113">
        <v>10626</v>
      </c>
      <c r="C25" s="113">
        <v>1824</v>
      </c>
      <c r="D25" s="113">
        <v>10478</v>
      </c>
      <c r="E25" s="113">
        <v>1812</v>
      </c>
      <c r="F25" s="151">
        <v>-1.3899999999999999E-2</v>
      </c>
      <c r="G25" s="114">
        <v>-6.6E-3</v>
      </c>
      <c r="H25" s="116"/>
      <c r="L25" s="150"/>
      <c r="M25" s="150"/>
    </row>
    <row r="26" spans="1:13">
      <c r="A26" s="131" t="s">
        <v>16</v>
      </c>
      <c r="B26" s="113">
        <v>218791.4</v>
      </c>
      <c r="C26" s="113">
        <v>44692</v>
      </c>
      <c r="D26" s="113">
        <v>0</v>
      </c>
      <c r="E26" s="113">
        <v>0</v>
      </c>
      <c r="F26" s="151">
        <v>-1</v>
      </c>
      <c r="G26" s="114">
        <v>-1</v>
      </c>
      <c r="H26" s="116"/>
      <c r="L26" s="150"/>
      <c r="M26" s="150"/>
    </row>
    <row r="27" spans="1:13" ht="16" thickBot="1">
      <c r="A27" s="132" t="s">
        <v>14</v>
      </c>
      <c r="B27" s="135">
        <v>120000</v>
      </c>
      <c r="C27" s="135">
        <v>40000</v>
      </c>
      <c r="D27" s="135">
        <v>0</v>
      </c>
      <c r="E27" s="135">
        <v>0</v>
      </c>
      <c r="F27" s="151">
        <v>-1</v>
      </c>
      <c r="G27" s="114">
        <v>-1</v>
      </c>
      <c r="H27" s="148"/>
      <c r="L27" s="150"/>
      <c r="M27" s="150"/>
    </row>
    <row r="28" spans="1:13" ht="16" thickBot="1">
      <c r="A28" s="124" t="s">
        <v>17</v>
      </c>
      <c r="B28" s="125">
        <v>47958135.25</v>
      </c>
      <c r="C28" s="125">
        <v>12627024</v>
      </c>
      <c r="D28" s="125">
        <v>54737044.980000004</v>
      </c>
      <c r="E28" s="125">
        <v>16710645</v>
      </c>
      <c r="F28" s="140">
        <v>0.1413505695053062</v>
      </c>
      <c r="G28" s="140">
        <v>0.32340328172338945</v>
      </c>
      <c r="H28" s="126">
        <v>0.35109899935184707</v>
      </c>
      <c r="L28" s="150"/>
      <c r="M28" s="150"/>
    </row>
    <row r="29" spans="1:13">
      <c r="A29" s="130" t="s">
        <v>25</v>
      </c>
      <c r="B29" s="134">
        <v>28371188.129999999</v>
      </c>
      <c r="C29" s="134">
        <v>7574218</v>
      </c>
      <c r="D29" s="134">
        <v>43734124.079999998</v>
      </c>
      <c r="E29" s="134">
        <v>13898500</v>
      </c>
      <c r="F29" s="138">
        <v>0.54149779979623291</v>
      </c>
      <c r="G29" s="138">
        <v>0.83497491094130116</v>
      </c>
      <c r="H29" s="147"/>
      <c r="L29" s="150"/>
      <c r="M29" s="150"/>
    </row>
    <row r="30" spans="1:13">
      <c r="A30" s="131" t="s">
        <v>22</v>
      </c>
      <c r="B30" s="113">
        <v>4049512.68</v>
      </c>
      <c r="C30" s="113">
        <v>979842</v>
      </c>
      <c r="D30" s="113">
        <v>4346371.58</v>
      </c>
      <c r="E30" s="113">
        <v>1134178</v>
      </c>
      <c r="F30" s="115">
        <v>7.3307314597666581E-2</v>
      </c>
      <c r="G30" s="115">
        <v>0.15751110893388934</v>
      </c>
      <c r="H30" s="116"/>
      <c r="L30" s="150"/>
      <c r="M30" s="150"/>
    </row>
    <row r="31" spans="1:13">
      <c r="A31" s="131" t="s">
        <v>19</v>
      </c>
      <c r="B31" s="113">
        <v>9214582.8499999996</v>
      </c>
      <c r="C31" s="113">
        <v>2468358</v>
      </c>
      <c r="D31" s="113">
        <v>3858609.08</v>
      </c>
      <c r="E31" s="113">
        <v>1018379</v>
      </c>
      <c r="F31" s="151">
        <v>-0.58124972743611503</v>
      </c>
      <c r="G31" s="114">
        <v>-0.5874265402344393</v>
      </c>
      <c r="H31" s="116"/>
      <c r="L31" s="150"/>
      <c r="M31" s="150"/>
    </row>
    <row r="32" spans="1:13">
      <c r="A32" s="131" t="s">
        <v>23</v>
      </c>
      <c r="B32" s="113">
        <v>4289120</v>
      </c>
      <c r="C32" s="113">
        <v>1229085</v>
      </c>
      <c r="D32" s="113">
        <v>992173</v>
      </c>
      <c r="E32" s="113">
        <v>275978</v>
      </c>
      <c r="F32" s="151">
        <v>-0.76867679150968027</v>
      </c>
      <c r="G32" s="114">
        <v>-0.77546060687421947</v>
      </c>
      <c r="H32" s="116"/>
      <c r="L32" s="150"/>
      <c r="M32" s="150"/>
    </row>
    <row r="33" spans="1:13">
      <c r="A33" s="131" t="s">
        <v>18</v>
      </c>
      <c r="B33" s="113">
        <v>0</v>
      </c>
      <c r="C33" s="113">
        <v>0</v>
      </c>
      <c r="D33" s="113">
        <v>1173452.78</v>
      </c>
      <c r="E33" s="113">
        <v>241376</v>
      </c>
      <c r="F33" s="115"/>
      <c r="G33" s="115"/>
      <c r="H33" s="116"/>
      <c r="L33" s="150"/>
      <c r="M33" s="150"/>
    </row>
    <row r="34" spans="1:13">
      <c r="A34" s="131" t="s">
        <v>21</v>
      </c>
      <c r="B34" s="113">
        <v>1875723.03</v>
      </c>
      <c r="C34" s="113">
        <v>345935</v>
      </c>
      <c r="D34" s="113">
        <v>485966.06</v>
      </c>
      <c r="E34" s="113">
        <v>92223</v>
      </c>
      <c r="F34" s="151">
        <v>-0.74091800749495518</v>
      </c>
      <c r="G34" s="114">
        <v>-0.73340945553355397</v>
      </c>
      <c r="H34" s="116"/>
      <c r="L34" s="150"/>
      <c r="M34" s="150"/>
    </row>
    <row r="35" spans="1:13">
      <c r="A35" s="131" t="s">
        <v>20</v>
      </c>
      <c r="B35" s="113">
        <v>114.48</v>
      </c>
      <c r="C35" s="113">
        <v>23</v>
      </c>
      <c r="D35" s="113">
        <v>146348.4</v>
      </c>
      <c r="E35" s="113">
        <v>50011</v>
      </c>
      <c r="F35" s="115">
        <v>1277.3752620545072</v>
      </c>
      <c r="G35" s="115">
        <v>2173.391304347826</v>
      </c>
      <c r="H35" s="116"/>
      <c r="L35" s="150"/>
      <c r="M35" s="150"/>
    </row>
    <row r="36" spans="1:13" ht="16" thickBot="1">
      <c r="A36" s="132" t="s">
        <v>24</v>
      </c>
      <c r="B36" s="135">
        <v>157894.07999999999</v>
      </c>
      <c r="C36" s="135">
        <v>29563</v>
      </c>
      <c r="D36" s="135">
        <v>0</v>
      </c>
      <c r="E36" s="135">
        <v>0</v>
      </c>
      <c r="F36" s="152">
        <v>-1</v>
      </c>
      <c r="G36" s="144">
        <v>-1</v>
      </c>
      <c r="H36" s="148"/>
      <c r="L36" s="150"/>
      <c r="M36" s="150"/>
    </row>
    <row r="37" spans="1:13" ht="16" thickBot="1">
      <c r="A37" s="124" t="s">
        <v>26</v>
      </c>
      <c r="B37" s="125">
        <v>59932974.490000002</v>
      </c>
      <c r="C37" s="125">
        <v>16016530</v>
      </c>
      <c r="D37" s="125">
        <v>53609614.219999999</v>
      </c>
      <c r="E37" s="125">
        <v>15689478</v>
      </c>
      <c r="F37" s="137">
        <v>-0.10550719906376536</v>
      </c>
      <c r="G37" s="137">
        <v>-2.0419653945018053E-2</v>
      </c>
      <c r="H37" s="126">
        <v>0.3296437705518141</v>
      </c>
      <c r="L37" s="150"/>
      <c r="M37" s="150"/>
    </row>
    <row r="38" spans="1:13" ht="16" thickBot="1">
      <c r="A38" s="133" t="s">
        <v>26</v>
      </c>
      <c r="B38" s="136">
        <v>59932974.490000002</v>
      </c>
      <c r="C38" s="136">
        <v>16016530</v>
      </c>
      <c r="D38" s="136">
        <v>53609614.219999999</v>
      </c>
      <c r="E38" s="136">
        <v>15689478</v>
      </c>
      <c r="F38" s="154">
        <v>-0.10550719906376536</v>
      </c>
      <c r="G38" s="145">
        <v>-2.0419653945018053E-2</v>
      </c>
      <c r="H38" s="149"/>
      <c r="L38" s="150"/>
      <c r="M38" s="150"/>
    </row>
    <row r="39" spans="1:13" ht="16" thickBot="1">
      <c r="A39" s="124" t="s">
        <v>27</v>
      </c>
      <c r="B39" s="125">
        <v>43158032.649999999</v>
      </c>
      <c r="C39" s="125">
        <v>12000512</v>
      </c>
      <c r="D39" s="125">
        <v>42440248.160000004</v>
      </c>
      <c r="E39" s="125">
        <v>12278993</v>
      </c>
      <c r="F39" s="137">
        <v>-1.6631538694570226E-2</v>
      </c>
      <c r="G39" s="140">
        <v>2.3205759887578132E-2</v>
      </c>
      <c r="H39" s="126">
        <v>0.25798777697379932</v>
      </c>
      <c r="L39" s="150"/>
      <c r="M39" s="150"/>
    </row>
    <row r="40" spans="1:13">
      <c r="A40" s="130" t="s">
        <v>33</v>
      </c>
      <c r="B40" s="134">
        <v>15216953.68</v>
      </c>
      <c r="C40" s="134">
        <v>4233494</v>
      </c>
      <c r="D40" s="134">
        <v>13278157.370000001</v>
      </c>
      <c r="E40" s="134">
        <v>4069417</v>
      </c>
      <c r="F40" s="153">
        <v>-0.12741027874378064</v>
      </c>
      <c r="G40" s="143">
        <v>-3.8756875526456395E-2</v>
      </c>
      <c r="H40" s="147"/>
      <c r="L40" s="150"/>
      <c r="M40" s="150"/>
    </row>
    <row r="41" spans="1:13">
      <c r="A41" s="131" t="s">
        <v>32</v>
      </c>
      <c r="B41" s="113">
        <v>9296736.9600000009</v>
      </c>
      <c r="C41" s="113">
        <v>2799585</v>
      </c>
      <c r="D41" s="113">
        <v>12141918.41</v>
      </c>
      <c r="E41" s="113">
        <v>3656176</v>
      </c>
      <c r="F41" s="115">
        <v>0.30604086812842329</v>
      </c>
      <c r="G41" s="115">
        <v>0.30597070637255164</v>
      </c>
      <c r="H41" s="116"/>
      <c r="L41" s="150"/>
      <c r="M41" s="150"/>
    </row>
    <row r="42" spans="1:13">
      <c r="A42" s="131" t="s">
        <v>36</v>
      </c>
      <c r="B42" s="113">
        <v>10174939.68</v>
      </c>
      <c r="C42" s="113">
        <v>3081972</v>
      </c>
      <c r="D42" s="113">
        <v>6358733.5800000001</v>
      </c>
      <c r="E42" s="113">
        <v>1854518</v>
      </c>
      <c r="F42" s="151">
        <v>-0.37505933401268082</v>
      </c>
      <c r="G42" s="114">
        <v>-0.39826903034810179</v>
      </c>
      <c r="H42" s="116"/>
      <c r="L42" s="150"/>
      <c r="M42" s="150"/>
    </row>
    <row r="43" spans="1:13">
      <c r="A43" s="131" t="s">
        <v>37</v>
      </c>
      <c r="B43" s="113">
        <v>2140900.1800000002</v>
      </c>
      <c r="C43" s="113">
        <v>348792</v>
      </c>
      <c r="D43" s="113">
        <v>3054593.3000000003</v>
      </c>
      <c r="E43" s="113">
        <v>904414</v>
      </c>
      <c r="F43" s="115">
        <v>0.42677987910674098</v>
      </c>
      <c r="G43" s="115">
        <v>1.5929895181082134</v>
      </c>
      <c r="H43" s="116"/>
      <c r="L43" s="150"/>
      <c r="M43" s="150"/>
    </row>
    <row r="44" spans="1:13">
      <c r="A44" s="131" t="s">
        <v>40</v>
      </c>
      <c r="B44" s="113">
        <v>279728.64000000001</v>
      </c>
      <c r="C44" s="113">
        <v>45714</v>
      </c>
      <c r="D44" s="113">
        <v>3083272.59</v>
      </c>
      <c r="E44" s="113">
        <v>709230</v>
      </c>
      <c r="F44" s="115">
        <v>10.022370072653267</v>
      </c>
      <c r="G44" s="115">
        <v>14.514503215645098</v>
      </c>
      <c r="H44" s="116"/>
      <c r="L44" s="150"/>
      <c r="M44" s="150"/>
    </row>
    <row r="45" spans="1:13">
      <c r="A45" s="131" t="s">
        <v>30</v>
      </c>
      <c r="B45" s="113">
        <v>3345236.3200000003</v>
      </c>
      <c r="C45" s="113">
        <v>800889</v>
      </c>
      <c r="D45" s="113">
        <v>1543178.73</v>
      </c>
      <c r="E45" s="113">
        <v>366719</v>
      </c>
      <c r="F45" s="151">
        <v>-0.53869365797152413</v>
      </c>
      <c r="G45" s="114">
        <v>-0.54211008017340734</v>
      </c>
      <c r="H45" s="116"/>
      <c r="L45" s="150"/>
      <c r="M45" s="150"/>
    </row>
    <row r="46" spans="1:13">
      <c r="A46" s="131" t="s">
        <v>29</v>
      </c>
      <c r="B46" s="113">
        <v>206387.52000000002</v>
      </c>
      <c r="C46" s="113">
        <v>39577</v>
      </c>
      <c r="D46" s="113">
        <v>1455888.07</v>
      </c>
      <c r="E46" s="113">
        <v>332666</v>
      </c>
      <c r="F46" s="115">
        <v>6.0541477992467758</v>
      </c>
      <c r="G46" s="115">
        <v>7.4055385703817871</v>
      </c>
      <c r="H46" s="116"/>
      <c r="L46" s="150"/>
      <c r="M46" s="150"/>
    </row>
    <row r="47" spans="1:13">
      <c r="A47" s="131" t="s">
        <v>35</v>
      </c>
      <c r="B47" s="113">
        <v>1081398.6100000001</v>
      </c>
      <c r="C47" s="113">
        <v>263525</v>
      </c>
      <c r="D47" s="113">
        <v>848239.88</v>
      </c>
      <c r="E47" s="113">
        <v>200185</v>
      </c>
      <c r="F47" s="151">
        <v>-0.21560849796172762</v>
      </c>
      <c r="G47" s="114">
        <v>-0.24035670240015178</v>
      </c>
      <c r="H47" s="116"/>
      <c r="L47" s="150"/>
      <c r="M47" s="150"/>
    </row>
    <row r="48" spans="1:13">
      <c r="A48" s="131" t="s">
        <v>34</v>
      </c>
      <c r="B48" s="113">
        <v>349703.52</v>
      </c>
      <c r="C48" s="113">
        <v>95450</v>
      </c>
      <c r="D48" s="113">
        <v>549863.03</v>
      </c>
      <c r="E48" s="113">
        <v>142334</v>
      </c>
      <c r="F48" s="115">
        <v>0.57236916002446869</v>
      </c>
      <c r="G48" s="115">
        <v>0.49118910424305917</v>
      </c>
      <c r="H48" s="116"/>
      <c r="L48" s="150"/>
      <c r="M48" s="150"/>
    </row>
    <row r="49" spans="1:13">
      <c r="A49" s="131" t="s">
        <v>39</v>
      </c>
      <c r="B49" s="113">
        <v>336119</v>
      </c>
      <c r="C49" s="113">
        <v>79013</v>
      </c>
      <c r="D49" s="113">
        <v>126403.2</v>
      </c>
      <c r="E49" s="113">
        <v>43334</v>
      </c>
      <c r="F49" s="151">
        <v>-0.62393319032842531</v>
      </c>
      <c r="G49" s="114">
        <v>-0.45155860428030831</v>
      </c>
      <c r="H49" s="116"/>
      <c r="L49" s="150"/>
      <c r="M49" s="150"/>
    </row>
    <row r="50" spans="1:13">
      <c r="A50" s="131" t="s">
        <v>38</v>
      </c>
      <c r="B50" s="113">
        <v>379472.4</v>
      </c>
      <c r="C50" s="113">
        <v>105820</v>
      </c>
      <c r="D50" s="113">
        <v>0</v>
      </c>
      <c r="E50" s="113">
        <v>0</v>
      </c>
      <c r="F50" s="151">
        <v>-1</v>
      </c>
      <c r="G50" s="114">
        <v>-1</v>
      </c>
      <c r="H50" s="116"/>
      <c r="L50" s="150"/>
      <c r="M50" s="150"/>
    </row>
    <row r="51" spans="1:13">
      <c r="A51" s="131" t="s">
        <v>31</v>
      </c>
      <c r="B51" s="113">
        <v>184656</v>
      </c>
      <c r="C51" s="113">
        <v>52756</v>
      </c>
      <c r="D51" s="113">
        <v>0</v>
      </c>
      <c r="E51" s="113">
        <v>0</v>
      </c>
      <c r="F51" s="151">
        <v>-1</v>
      </c>
      <c r="G51" s="114">
        <v>-1</v>
      </c>
      <c r="H51" s="116"/>
      <c r="L51" s="150"/>
      <c r="M51" s="150"/>
    </row>
    <row r="52" spans="1:13" ht="16" thickBot="1">
      <c r="A52" s="132" t="s">
        <v>28</v>
      </c>
      <c r="B52" s="135">
        <v>165800.14000000001</v>
      </c>
      <c r="C52" s="135">
        <v>53925</v>
      </c>
      <c r="D52" s="135">
        <v>0</v>
      </c>
      <c r="E52" s="135">
        <v>0</v>
      </c>
      <c r="F52" s="152">
        <v>-1</v>
      </c>
      <c r="G52" s="144">
        <v>-1</v>
      </c>
      <c r="H52" s="148"/>
      <c r="L52" s="150"/>
      <c r="M52" s="150"/>
    </row>
    <row r="53" spans="1:13" ht="16" thickBot="1">
      <c r="A53" s="127" t="s">
        <v>42</v>
      </c>
      <c r="B53" s="128">
        <v>159740973.34999999</v>
      </c>
      <c r="C53" s="128">
        <v>42762080</v>
      </c>
      <c r="D53" s="128">
        <v>161389047.71000001</v>
      </c>
      <c r="E53" s="128">
        <v>47595251</v>
      </c>
      <c r="F53" s="142">
        <v>1.0317167383154673E-2</v>
      </c>
      <c r="G53" s="146">
        <v>0.11302469384089828</v>
      </c>
      <c r="H53" s="129">
        <v>1</v>
      </c>
      <c r="L53" s="150"/>
      <c r="M53" s="150"/>
    </row>
    <row r="54" spans="1:13">
      <c r="G54" s="107"/>
    </row>
  </sheetData>
  <mergeCells count="5">
    <mergeCell ref="A11:A12"/>
    <mergeCell ref="B11:C11"/>
    <mergeCell ref="D11:E11"/>
    <mergeCell ref="F11:G11"/>
    <mergeCell ref="H11:H12"/>
  </mergeCells>
  <pageMargins left="0.24996875390576173" right="0.24996875390576173" top="0.24996875390576173" bottom="0.24996875390576173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workbookViewId="0">
      <selection activeCell="G9" sqref="G9"/>
    </sheetView>
  </sheetViews>
  <sheetFormatPr baseColWidth="10" defaultColWidth="11.5" defaultRowHeight="15"/>
  <cols>
    <col min="1" max="1" width="32" style="106" customWidth="1"/>
    <col min="2" max="2" width="12.6640625" style="106" bestFit="1" customWidth="1"/>
    <col min="3" max="3" width="11.6640625" style="106" bestFit="1" customWidth="1"/>
    <col min="4" max="4" width="12.6640625" style="106" bestFit="1" customWidth="1"/>
    <col min="5" max="7" width="11.6640625" style="106" bestFit="1" customWidth="1"/>
    <col min="8" max="8" width="10.6640625" style="106" bestFit="1" customWidth="1"/>
    <col min="9" max="9" width="13.6640625" style="171" bestFit="1" customWidth="1"/>
    <col min="10" max="10" width="16.83203125" style="171" bestFit="1" customWidth="1"/>
    <col min="11" max="16384" width="11.5" style="106"/>
  </cols>
  <sheetData>
    <row r="1" spans="1:14">
      <c r="F1" s="112"/>
      <c r="G1" s="112"/>
      <c r="H1" s="155"/>
    </row>
    <row r="2" spans="1:14">
      <c r="F2" s="112"/>
      <c r="G2" s="112"/>
      <c r="H2" s="155"/>
    </row>
    <row r="3" spans="1:14">
      <c r="F3" s="112"/>
      <c r="G3" s="112"/>
      <c r="H3" s="155"/>
    </row>
    <row r="4" spans="1:14">
      <c r="F4" s="112"/>
      <c r="G4" s="112"/>
      <c r="H4" s="155"/>
    </row>
    <row r="5" spans="1:14">
      <c r="A5" s="108" t="s">
        <v>67</v>
      </c>
      <c r="F5" s="112"/>
      <c r="G5" s="112"/>
      <c r="H5" s="155"/>
    </row>
    <row r="6" spans="1:14">
      <c r="A6" s="108" t="s">
        <v>105</v>
      </c>
      <c r="B6" s="117"/>
      <c r="C6" s="117"/>
      <c r="D6" s="117"/>
      <c r="E6" s="117"/>
      <c r="F6" s="156"/>
      <c r="G6" s="156"/>
      <c r="H6" s="155"/>
    </row>
    <row r="7" spans="1:14">
      <c r="A7" s="109" t="s">
        <v>104</v>
      </c>
      <c r="B7" s="117"/>
      <c r="C7" s="117"/>
      <c r="D7" s="117"/>
      <c r="E7" s="117"/>
      <c r="F7" s="156"/>
      <c r="G7" s="156"/>
      <c r="H7" s="155"/>
    </row>
    <row r="8" spans="1:14">
      <c r="A8" s="110" t="s">
        <v>0</v>
      </c>
      <c r="B8" s="117"/>
      <c r="C8" s="117"/>
      <c r="D8" s="117"/>
      <c r="E8" s="117"/>
      <c r="F8" s="156"/>
      <c r="G8" s="156"/>
      <c r="H8" s="155"/>
    </row>
    <row r="9" spans="1:14">
      <c r="A9" s="110" t="s">
        <v>70</v>
      </c>
      <c r="F9" s="112"/>
      <c r="G9" s="112"/>
      <c r="H9" s="155"/>
    </row>
    <row r="10" spans="1:14" ht="16" thickBot="1">
      <c r="F10" s="112"/>
      <c r="G10" s="112"/>
      <c r="H10" s="155"/>
    </row>
    <row r="11" spans="1:14" ht="16" thickBot="1">
      <c r="A11" s="204" t="s">
        <v>106</v>
      </c>
      <c r="B11" s="206" t="s">
        <v>66</v>
      </c>
      <c r="C11" s="201"/>
      <c r="D11" s="206" t="s">
        <v>65</v>
      </c>
      <c r="E11" s="201"/>
      <c r="F11" s="207" t="s">
        <v>107</v>
      </c>
      <c r="G11" s="208"/>
      <c r="H11" s="209" t="s">
        <v>108</v>
      </c>
    </row>
    <row r="12" spans="1:14" ht="16" thickBot="1">
      <c r="A12" s="205"/>
      <c r="B12" s="120" t="s">
        <v>43</v>
      </c>
      <c r="C12" s="120" t="s">
        <v>1</v>
      </c>
      <c r="D12" s="120" t="s">
        <v>43</v>
      </c>
      <c r="E12" s="111" t="s">
        <v>1</v>
      </c>
      <c r="F12" s="120" t="s">
        <v>43</v>
      </c>
      <c r="G12" s="111" t="s">
        <v>1</v>
      </c>
      <c r="H12" s="210"/>
    </row>
    <row r="13" spans="1:14" ht="16" thickBot="1">
      <c r="A13" s="121" t="s">
        <v>2</v>
      </c>
      <c r="B13" s="122">
        <v>10780759.859999999</v>
      </c>
      <c r="C13" s="122">
        <v>3022086</v>
      </c>
      <c r="D13" s="122">
        <v>13466596.33</v>
      </c>
      <c r="E13" s="122">
        <v>3659359</v>
      </c>
      <c r="F13" s="140">
        <v>0.24913239000576354</v>
      </c>
      <c r="G13" s="140">
        <v>0.21087189444641879</v>
      </c>
      <c r="H13" s="123">
        <v>5.9886602594855631E-3</v>
      </c>
      <c r="K13" s="171"/>
      <c r="L13" s="150"/>
      <c r="M13" s="150"/>
      <c r="N13" s="150"/>
    </row>
    <row r="14" spans="1:14">
      <c r="A14" s="130" t="s">
        <v>3</v>
      </c>
      <c r="B14" s="134">
        <v>6566200.96</v>
      </c>
      <c r="C14" s="134">
        <v>1728647</v>
      </c>
      <c r="D14" s="134">
        <v>10193908.08</v>
      </c>
      <c r="E14" s="134">
        <v>2611003</v>
      </c>
      <c r="F14" s="138">
        <v>0.55248189053293917</v>
      </c>
      <c r="G14" s="138">
        <v>0.51043156873554862</v>
      </c>
      <c r="H14" s="147"/>
      <c r="K14" s="171"/>
      <c r="L14" s="150"/>
      <c r="M14" s="150"/>
      <c r="N14" s="150"/>
    </row>
    <row r="15" spans="1:14">
      <c r="A15" s="131" t="s">
        <v>4</v>
      </c>
      <c r="B15" s="113">
        <v>1893378.4100000001</v>
      </c>
      <c r="C15" s="113">
        <v>640110</v>
      </c>
      <c r="D15" s="113">
        <v>2471475.48</v>
      </c>
      <c r="E15" s="113">
        <v>792502</v>
      </c>
      <c r="F15" s="115">
        <v>0.30532569028290535</v>
      </c>
      <c r="G15" s="115">
        <v>0.2380715814469388</v>
      </c>
      <c r="H15" s="116"/>
      <c r="K15" s="171"/>
      <c r="L15" s="150"/>
      <c r="M15" s="150"/>
      <c r="N15" s="150"/>
    </row>
    <row r="16" spans="1:14">
      <c r="A16" s="131" t="s">
        <v>5</v>
      </c>
      <c r="B16" s="113">
        <v>1532902.6500000001</v>
      </c>
      <c r="C16" s="113">
        <v>458459</v>
      </c>
      <c r="D16" s="113">
        <v>477862.77</v>
      </c>
      <c r="E16" s="113">
        <v>145803</v>
      </c>
      <c r="F16" s="151">
        <v>-0.68826280651285976</v>
      </c>
      <c r="G16" s="114">
        <v>-0.68197156125193314</v>
      </c>
      <c r="H16" s="116"/>
      <c r="K16" s="171"/>
      <c r="L16" s="150"/>
      <c r="M16" s="150"/>
      <c r="N16" s="150"/>
    </row>
    <row r="17" spans="1:14">
      <c r="A17" s="131" t="s">
        <v>64</v>
      </c>
      <c r="B17" s="113">
        <v>0</v>
      </c>
      <c r="C17" s="113">
        <v>0</v>
      </c>
      <c r="D17" s="113">
        <v>242500</v>
      </c>
      <c r="E17" s="113">
        <v>86904</v>
      </c>
      <c r="F17" s="115"/>
      <c r="G17" s="115"/>
      <c r="H17" s="116"/>
      <c r="K17" s="171"/>
      <c r="L17" s="150"/>
      <c r="M17" s="150"/>
      <c r="N17" s="150"/>
    </row>
    <row r="18" spans="1:14">
      <c r="A18" s="131" t="s">
        <v>62</v>
      </c>
      <c r="B18" s="113">
        <v>0</v>
      </c>
      <c r="C18" s="113">
        <v>0</v>
      </c>
      <c r="D18" s="113">
        <v>80850</v>
      </c>
      <c r="E18" s="113">
        <v>23147</v>
      </c>
      <c r="F18" s="115"/>
      <c r="G18" s="115"/>
      <c r="H18" s="116"/>
      <c r="K18" s="171"/>
      <c r="L18" s="150"/>
      <c r="M18" s="150"/>
      <c r="N18" s="150"/>
    </row>
    <row r="19" spans="1:14" ht="16" thickBot="1">
      <c r="A19" s="132" t="s">
        <v>63</v>
      </c>
      <c r="B19" s="135">
        <v>788277.84</v>
      </c>
      <c r="C19" s="135">
        <v>194870</v>
      </c>
      <c r="D19" s="135">
        <v>0</v>
      </c>
      <c r="E19" s="135">
        <v>0</v>
      </c>
      <c r="F19" s="152">
        <v>-1</v>
      </c>
      <c r="G19" s="144">
        <v>-1</v>
      </c>
      <c r="H19" s="148"/>
      <c r="K19" s="171"/>
      <c r="L19" s="150"/>
      <c r="M19" s="150"/>
      <c r="N19" s="150"/>
    </row>
    <row r="20" spans="1:14" ht="16" thickBot="1">
      <c r="A20" s="121" t="s">
        <v>6</v>
      </c>
      <c r="B20" s="122">
        <v>58634642.710000001</v>
      </c>
      <c r="C20" s="122">
        <v>16043388</v>
      </c>
      <c r="D20" s="122">
        <v>118215378.62</v>
      </c>
      <c r="E20" s="122">
        <v>29750933</v>
      </c>
      <c r="F20" s="140">
        <v>1.0161353963505715</v>
      </c>
      <c r="G20" s="140">
        <v>0.85440463074258377</v>
      </c>
      <c r="H20" s="123">
        <v>4.8688371416884105E-2</v>
      </c>
      <c r="K20" s="171"/>
      <c r="L20" s="150"/>
      <c r="M20" s="150"/>
      <c r="N20" s="150"/>
    </row>
    <row r="21" spans="1:14">
      <c r="A21" s="130" t="s">
        <v>12</v>
      </c>
      <c r="B21" s="134">
        <v>5343435.4000000004</v>
      </c>
      <c r="C21" s="134">
        <v>1501623</v>
      </c>
      <c r="D21" s="134">
        <v>34943850.670000002</v>
      </c>
      <c r="E21" s="134">
        <v>8878875</v>
      </c>
      <c r="F21" s="138">
        <v>5.5395851272011267</v>
      </c>
      <c r="G21" s="138">
        <v>4.912852293818089</v>
      </c>
      <c r="H21" s="147"/>
      <c r="K21" s="171"/>
      <c r="L21" s="150"/>
      <c r="M21" s="150"/>
      <c r="N21" s="150"/>
    </row>
    <row r="22" spans="1:14">
      <c r="A22" s="131" t="s">
        <v>9</v>
      </c>
      <c r="B22" s="113">
        <v>21898170.309999999</v>
      </c>
      <c r="C22" s="113">
        <v>6095014</v>
      </c>
      <c r="D22" s="113">
        <v>24343822.600000001</v>
      </c>
      <c r="E22" s="113">
        <v>6122777</v>
      </c>
      <c r="F22" s="115">
        <v>0.11168295137805068</v>
      </c>
      <c r="G22" s="115">
        <v>4.5550346561960319E-3</v>
      </c>
      <c r="H22" s="116"/>
      <c r="K22" s="171"/>
      <c r="L22" s="150"/>
      <c r="M22" s="150"/>
      <c r="N22" s="150"/>
    </row>
    <row r="23" spans="1:14">
      <c r="A23" s="131" t="s">
        <v>8</v>
      </c>
      <c r="B23" s="113">
        <v>16047102.460000001</v>
      </c>
      <c r="C23" s="113">
        <v>3936328</v>
      </c>
      <c r="D23" s="113">
        <v>17733857.5</v>
      </c>
      <c r="E23" s="113">
        <v>4112107</v>
      </c>
      <c r="F23" s="115">
        <v>0.10511274818644106</v>
      </c>
      <c r="G23" s="115">
        <v>4.4655577482364275E-2</v>
      </c>
      <c r="H23" s="116"/>
      <c r="K23" s="171"/>
      <c r="L23" s="150"/>
      <c r="M23" s="150"/>
      <c r="N23" s="150"/>
    </row>
    <row r="24" spans="1:14">
      <c r="A24" s="131" t="s">
        <v>10</v>
      </c>
      <c r="B24" s="113">
        <v>5546894.4500000002</v>
      </c>
      <c r="C24" s="113">
        <v>1807074</v>
      </c>
      <c r="D24" s="113">
        <v>13404208.57</v>
      </c>
      <c r="E24" s="113">
        <v>3680131</v>
      </c>
      <c r="F24" s="115">
        <v>1.4165249025064828</v>
      </c>
      <c r="G24" s="115">
        <v>1.0365137232896937</v>
      </c>
      <c r="H24" s="116"/>
      <c r="K24" s="171"/>
      <c r="L24" s="150"/>
      <c r="M24" s="150"/>
      <c r="N24" s="150"/>
    </row>
    <row r="25" spans="1:14">
      <c r="A25" s="131" t="s">
        <v>11</v>
      </c>
      <c r="B25" s="113">
        <v>2262794.2000000002</v>
      </c>
      <c r="C25" s="113">
        <v>608377</v>
      </c>
      <c r="D25" s="113">
        <v>15255561.76</v>
      </c>
      <c r="E25" s="113">
        <v>3667074</v>
      </c>
      <c r="F25" s="115">
        <v>5.7419130559906852</v>
      </c>
      <c r="G25" s="115">
        <v>5.0276341807793523</v>
      </c>
      <c r="H25" s="116"/>
      <c r="K25" s="171"/>
      <c r="L25" s="150"/>
      <c r="M25" s="150"/>
      <c r="N25" s="150"/>
    </row>
    <row r="26" spans="1:14">
      <c r="A26" s="131" t="s">
        <v>13</v>
      </c>
      <c r="B26" s="113">
        <v>62336</v>
      </c>
      <c r="C26" s="113">
        <v>11996</v>
      </c>
      <c r="D26" s="113">
        <v>3838680.66</v>
      </c>
      <c r="E26" s="113">
        <v>1086364</v>
      </c>
      <c r="F26" s="115">
        <v>60.580477733572899</v>
      </c>
      <c r="G26" s="115">
        <v>89.560520173391126</v>
      </c>
      <c r="H26" s="116"/>
      <c r="K26" s="171"/>
      <c r="L26" s="150"/>
      <c r="M26" s="150"/>
      <c r="N26" s="150"/>
    </row>
    <row r="27" spans="1:14">
      <c r="A27" s="131" t="s">
        <v>7</v>
      </c>
      <c r="B27" s="113">
        <v>3545746.08</v>
      </c>
      <c r="C27" s="113">
        <v>1011863</v>
      </c>
      <c r="D27" s="113">
        <v>2446742.7000000002</v>
      </c>
      <c r="E27" s="113">
        <v>597454</v>
      </c>
      <c r="F27" s="151">
        <v>-0.30994982584878156</v>
      </c>
      <c r="G27" s="114">
        <v>-0.40955050239014568</v>
      </c>
      <c r="H27" s="116"/>
      <c r="K27" s="171"/>
      <c r="L27" s="150"/>
      <c r="M27" s="150"/>
      <c r="N27" s="150"/>
    </row>
    <row r="28" spans="1:14">
      <c r="A28" s="131" t="s">
        <v>16</v>
      </c>
      <c r="B28" s="113">
        <v>1818638.81</v>
      </c>
      <c r="C28" s="113">
        <v>487307</v>
      </c>
      <c r="D28" s="113">
        <v>2208250.2599999998</v>
      </c>
      <c r="E28" s="113">
        <v>527430</v>
      </c>
      <c r="F28" s="115">
        <v>0.21423245113745248</v>
      </c>
      <c r="G28" s="115">
        <v>8.2336186428678432E-2</v>
      </c>
      <c r="H28" s="116"/>
      <c r="K28" s="171"/>
      <c r="L28" s="150"/>
      <c r="M28" s="150"/>
      <c r="N28" s="150"/>
    </row>
    <row r="29" spans="1:14">
      <c r="A29" s="131" t="s">
        <v>15</v>
      </c>
      <c r="B29" s="113">
        <v>404890</v>
      </c>
      <c r="C29" s="113">
        <v>81650</v>
      </c>
      <c r="D29" s="113">
        <v>1792813.5</v>
      </c>
      <c r="E29" s="113">
        <v>489737</v>
      </c>
      <c r="F29" s="115">
        <v>3.4279026402232704</v>
      </c>
      <c r="G29" s="115">
        <v>4.9980036742192286</v>
      </c>
      <c r="H29" s="116"/>
      <c r="K29" s="171"/>
      <c r="L29" s="150"/>
      <c r="M29" s="150"/>
      <c r="N29" s="150"/>
    </row>
    <row r="30" spans="1:14">
      <c r="A30" s="131" t="s">
        <v>61</v>
      </c>
      <c r="B30" s="113">
        <v>634296</v>
      </c>
      <c r="C30" s="113">
        <v>211432</v>
      </c>
      <c r="D30" s="113">
        <v>1588462.4000000001</v>
      </c>
      <c r="E30" s="113">
        <v>446345</v>
      </c>
      <c r="F30" s="115">
        <v>1.5042920024720321</v>
      </c>
      <c r="G30" s="115">
        <v>1.1110569828597374</v>
      </c>
      <c r="H30" s="116"/>
      <c r="K30" s="171"/>
      <c r="L30" s="150"/>
      <c r="M30" s="150"/>
      <c r="N30" s="150"/>
    </row>
    <row r="31" spans="1:14">
      <c r="A31" s="131" t="s">
        <v>60</v>
      </c>
      <c r="B31" s="113">
        <v>818792</v>
      </c>
      <c r="C31" s="113">
        <v>206875</v>
      </c>
      <c r="D31" s="113">
        <v>659128</v>
      </c>
      <c r="E31" s="113">
        <v>142639</v>
      </c>
      <c r="F31" s="151">
        <v>-0.19499946262298606</v>
      </c>
      <c r="G31" s="114">
        <v>-0.31050634441087616</v>
      </c>
      <c r="H31" s="116"/>
      <c r="K31" s="171"/>
      <c r="L31" s="150"/>
      <c r="M31" s="150"/>
      <c r="N31" s="150"/>
    </row>
    <row r="32" spans="1:14">
      <c r="A32" s="131" t="s">
        <v>59</v>
      </c>
      <c r="B32" s="113">
        <v>131547</v>
      </c>
      <c r="C32" s="113">
        <v>43849</v>
      </c>
      <c r="D32" s="113">
        <v>0</v>
      </c>
      <c r="E32" s="113">
        <v>0</v>
      </c>
      <c r="F32" s="151">
        <v>-1</v>
      </c>
      <c r="G32" s="114">
        <v>-1</v>
      </c>
      <c r="H32" s="116"/>
      <c r="K32" s="171"/>
      <c r="L32" s="150"/>
      <c r="M32" s="150"/>
      <c r="N32" s="150"/>
    </row>
    <row r="33" spans="1:14" ht="16" thickBot="1">
      <c r="A33" s="132" t="s">
        <v>14</v>
      </c>
      <c r="B33" s="135">
        <v>120000</v>
      </c>
      <c r="C33" s="135">
        <v>40000</v>
      </c>
      <c r="D33" s="135">
        <v>0</v>
      </c>
      <c r="E33" s="135">
        <v>0</v>
      </c>
      <c r="F33" s="152">
        <v>-1</v>
      </c>
      <c r="G33" s="144">
        <v>-1</v>
      </c>
      <c r="H33" s="148"/>
      <c r="K33" s="171"/>
      <c r="L33" s="150"/>
      <c r="M33" s="150"/>
      <c r="N33" s="150"/>
    </row>
    <row r="34" spans="1:14" ht="16" thickBot="1">
      <c r="A34" s="121" t="s">
        <v>17</v>
      </c>
      <c r="B34" s="122">
        <v>403570175.91000003</v>
      </c>
      <c r="C34" s="122">
        <v>113240783</v>
      </c>
      <c r="D34" s="122">
        <v>689706806.85000002</v>
      </c>
      <c r="E34" s="122">
        <v>185531037</v>
      </c>
      <c r="F34" s="140">
        <v>0.70901332164795838</v>
      </c>
      <c r="G34" s="140">
        <v>0.63837649374077532</v>
      </c>
      <c r="H34" s="166">
        <v>0.30362758837901549</v>
      </c>
      <c r="K34" s="171"/>
      <c r="L34" s="150"/>
      <c r="M34" s="150"/>
      <c r="N34" s="150"/>
    </row>
    <row r="35" spans="1:14">
      <c r="A35" s="130" t="s">
        <v>25</v>
      </c>
      <c r="B35" s="134">
        <v>282232757.88999999</v>
      </c>
      <c r="C35" s="134">
        <v>81066275</v>
      </c>
      <c r="D35" s="134">
        <v>521742998.03000003</v>
      </c>
      <c r="E35" s="134">
        <v>142436984</v>
      </c>
      <c r="F35" s="138">
        <v>0.84862665103300661</v>
      </c>
      <c r="G35" s="138">
        <v>0.7570436534798225</v>
      </c>
      <c r="H35" s="147"/>
      <c r="K35" s="171"/>
      <c r="L35" s="150"/>
      <c r="M35" s="150"/>
      <c r="N35" s="150"/>
    </row>
    <row r="36" spans="1:14">
      <c r="A36" s="131" t="s">
        <v>19</v>
      </c>
      <c r="B36" s="113">
        <v>64314999.640000001</v>
      </c>
      <c r="C36" s="113">
        <v>17499256</v>
      </c>
      <c r="D36" s="113">
        <v>109570631.14</v>
      </c>
      <c r="E36" s="113">
        <v>28985407</v>
      </c>
      <c r="F36" s="115">
        <v>0.70365593956800343</v>
      </c>
      <c r="G36" s="115">
        <v>0.65637939121526079</v>
      </c>
      <c r="H36" s="116"/>
      <c r="K36" s="171"/>
      <c r="L36" s="150"/>
      <c r="M36" s="150"/>
      <c r="N36" s="150"/>
    </row>
    <row r="37" spans="1:14">
      <c r="A37" s="131" t="s">
        <v>22</v>
      </c>
      <c r="B37" s="113">
        <v>31001466.109999999</v>
      </c>
      <c r="C37" s="113">
        <v>8430842</v>
      </c>
      <c r="D37" s="113">
        <v>35785960.259999998</v>
      </c>
      <c r="E37" s="113">
        <v>8716588</v>
      </c>
      <c r="F37" s="115">
        <v>0.15433122204684011</v>
      </c>
      <c r="G37" s="115">
        <v>3.3892937383952874E-2</v>
      </c>
      <c r="H37" s="116"/>
      <c r="K37" s="171"/>
      <c r="L37" s="150"/>
      <c r="M37" s="150"/>
      <c r="N37" s="150"/>
    </row>
    <row r="38" spans="1:14">
      <c r="A38" s="131" t="s">
        <v>21</v>
      </c>
      <c r="B38" s="113">
        <v>15983880.15</v>
      </c>
      <c r="C38" s="113">
        <v>3339078</v>
      </c>
      <c r="D38" s="113">
        <v>8842144.5299999993</v>
      </c>
      <c r="E38" s="113">
        <v>1915562</v>
      </c>
      <c r="F38" s="151">
        <v>-0.446808631757665</v>
      </c>
      <c r="G38" s="114">
        <v>-0.42632007997417254</v>
      </c>
      <c r="H38" s="116"/>
      <c r="K38" s="171"/>
      <c r="L38" s="150"/>
      <c r="M38" s="150"/>
      <c r="N38" s="150"/>
    </row>
    <row r="39" spans="1:14">
      <c r="A39" s="131" t="s">
        <v>20</v>
      </c>
      <c r="B39" s="113">
        <v>1634551.55</v>
      </c>
      <c r="C39" s="113">
        <v>456707</v>
      </c>
      <c r="D39" s="113">
        <v>6646179.6400000006</v>
      </c>
      <c r="E39" s="113">
        <v>1680692</v>
      </c>
      <c r="F39" s="115">
        <v>3.0660569194039802</v>
      </c>
      <c r="G39" s="115">
        <v>2.680022421377382</v>
      </c>
      <c r="H39" s="116"/>
      <c r="K39" s="171"/>
      <c r="L39" s="150"/>
      <c r="M39" s="150"/>
      <c r="N39" s="150"/>
    </row>
    <row r="40" spans="1:14">
      <c r="A40" s="131" t="s">
        <v>23</v>
      </c>
      <c r="B40" s="113">
        <v>6554327.04</v>
      </c>
      <c r="C40" s="113">
        <v>1934467</v>
      </c>
      <c r="D40" s="113">
        <v>4146489.9</v>
      </c>
      <c r="E40" s="113">
        <v>1071833</v>
      </c>
      <c r="F40" s="151">
        <v>-0.36736603549157049</v>
      </c>
      <c r="G40" s="114">
        <v>-0.44592851674388861</v>
      </c>
      <c r="H40" s="116"/>
      <c r="K40" s="171"/>
      <c r="L40" s="150"/>
      <c r="M40" s="150"/>
      <c r="N40" s="150"/>
    </row>
    <row r="41" spans="1:14">
      <c r="A41" s="131" t="s">
        <v>18</v>
      </c>
      <c r="B41" s="113">
        <v>0</v>
      </c>
      <c r="C41" s="113">
        <v>0</v>
      </c>
      <c r="D41" s="113">
        <v>1795365.52</v>
      </c>
      <c r="E41" s="113">
        <v>382259</v>
      </c>
      <c r="F41" s="115"/>
      <c r="G41" s="115"/>
      <c r="H41" s="116"/>
      <c r="K41" s="171"/>
      <c r="L41" s="150"/>
      <c r="M41" s="150"/>
      <c r="N41" s="150"/>
    </row>
    <row r="42" spans="1:14">
      <c r="A42" s="131" t="s">
        <v>56</v>
      </c>
      <c r="B42" s="113">
        <v>569718.1</v>
      </c>
      <c r="C42" s="113">
        <v>182915</v>
      </c>
      <c r="D42" s="113">
        <v>642663.85</v>
      </c>
      <c r="E42" s="113">
        <v>197775</v>
      </c>
      <c r="F42" s="115">
        <v>0.12803832281263314</v>
      </c>
      <c r="G42" s="115">
        <v>8.1239920181505068E-2</v>
      </c>
      <c r="H42" s="116"/>
      <c r="K42" s="171"/>
      <c r="L42" s="150"/>
      <c r="M42" s="150"/>
      <c r="N42" s="150"/>
    </row>
    <row r="43" spans="1:14">
      <c r="A43" s="131" t="s">
        <v>24</v>
      </c>
      <c r="B43" s="113">
        <v>937723.43</v>
      </c>
      <c r="C43" s="113">
        <v>237485</v>
      </c>
      <c r="D43" s="113">
        <v>356773.3</v>
      </c>
      <c r="E43" s="113">
        <v>91001</v>
      </c>
      <c r="F43" s="151">
        <v>-0.61953248837986286</v>
      </c>
      <c r="G43" s="114">
        <v>-0.61681369349643134</v>
      </c>
      <c r="H43" s="116"/>
      <c r="K43" s="171"/>
      <c r="L43" s="150"/>
      <c r="M43" s="150"/>
      <c r="N43" s="150"/>
    </row>
    <row r="44" spans="1:14">
      <c r="A44" s="131" t="s">
        <v>57</v>
      </c>
      <c r="B44" s="113">
        <v>340752</v>
      </c>
      <c r="C44" s="113">
        <v>93758</v>
      </c>
      <c r="D44" s="113">
        <v>177468.4</v>
      </c>
      <c r="E44" s="113">
        <v>52910</v>
      </c>
      <c r="F44" s="151">
        <v>-0.4791860355918674</v>
      </c>
      <c r="G44" s="114">
        <v>-0.43567482241515393</v>
      </c>
      <c r="H44" s="116"/>
      <c r="K44" s="171"/>
      <c r="L44" s="150"/>
      <c r="M44" s="150"/>
      <c r="N44" s="150"/>
    </row>
    <row r="45" spans="1:14" ht="16" thickBot="1">
      <c r="A45" s="132" t="s">
        <v>58</v>
      </c>
      <c r="B45" s="135">
        <v>0</v>
      </c>
      <c r="C45" s="135">
        <v>0</v>
      </c>
      <c r="D45" s="135">
        <v>132.28</v>
      </c>
      <c r="E45" s="135">
        <v>26</v>
      </c>
      <c r="F45" s="139"/>
      <c r="G45" s="139"/>
      <c r="H45" s="148"/>
      <c r="K45" s="171"/>
      <c r="L45" s="150"/>
      <c r="M45" s="150"/>
      <c r="N45" s="150"/>
    </row>
    <row r="46" spans="1:14" ht="16" thickBot="1">
      <c r="A46" s="121" t="s">
        <v>26</v>
      </c>
      <c r="B46" s="122">
        <v>524008948.85000002</v>
      </c>
      <c r="C46" s="122">
        <v>154795991</v>
      </c>
      <c r="D46" s="122">
        <v>679503057.03999996</v>
      </c>
      <c r="E46" s="122">
        <v>181333411</v>
      </c>
      <c r="F46" s="140">
        <v>0.29673941357537931</v>
      </c>
      <c r="G46" s="140">
        <v>0.17143480156407925</v>
      </c>
      <c r="H46" s="166">
        <v>0.29675803663227968</v>
      </c>
      <c r="K46" s="171"/>
      <c r="L46" s="150"/>
      <c r="M46" s="150"/>
      <c r="N46" s="150"/>
    </row>
    <row r="47" spans="1:14" ht="16" thickBot="1">
      <c r="A47" s="133" t="s">
        <v>26</v>
      </c>
      <c r="B47" s="136">
        <v>524008948.85000002</v>
      </c>
      <c r="C47" s="136">
        <v>154795991</v>
      </c>
      <c r="D47" s="136">
        <v>679503057.03999996</v>
      </c>
      <c r="E47" s="136">
        <v>181333411</v>
      </c>
      <c r="F47" s="141">
        <v>0.29673941357537931</v>
      </c>
      <c r="G47" s="141">
        <v>0.17143480156407925</v>
      </c>
      <c r="H47" s="149"/>
      <c r="K47" s="171"/>
      <c r="L47" s="150"/>
      <c r="M47" s="150"/>
      <c r="N47" s="150"/>
    </row>
    <row r="48" spans="1:14" ht="16" thickBot="1">
      <c r="A48" s="121" t="s">
        <v>27</v>
      </c>
      <c r="B48" s="122">
        <v>623617380.78999996</v>
      </c>
      <c r="C48" s="122">
        <v>187134128</v>
      </c>
      <c r="D48" s="122">
        <v>788623648.70000005</v>
      </c>
      <c r="E48" s="122">
        <v>210746826</v>
      </c>
      <c r="F48" s="140">
        <v>0.26459536406918255</v>
      </c>
      <c r="G48" s="140">
        <v>0.12618060774034762</v>
      </c>
      <c r="H48" s="166">
        <v>0.34489404884268499</v>
      </c>
      <c r="K48" s="171"/>
      <c r="L48" s="150"/>
      <c r="M48" s="150"/>
      <c r="N48" s="150"/>
    </row>
    <row r="49" spans="1:14">
      <c r="A49" s="130" t="s">
        <v>32</v>
      </c>
      <c r="B49" s="134">
        <v>173912906.78</v>
      </c>
      <c r="C49" s="134">
        <v>53881950</v>
      </c>
      <c r="D49" s="134">
        <v>230448613.70000002</v>
      </c>
      <c r="E49" s="134">
        <v>65707043</v>
      </c>
      <c r="F49" s="138">
        <v>0.32508057030820459</v>
      </c>
      <c r="G49" s="138">
        <v>0.21946297414997046</v>
      </c>
      <c r="H49" s="147"/>
      <c r="K49" s="171"/>
      <c r="L49" s="150"/>
      <c r="M49" s="150"/>
      <c r="N49" s="150"/>
    </row>
    <row r="50" spans="1:14">
      <c r="A50" s="131" t="s">
        <v>33</v>
      </c>
      <c r="B50" s="113">
        <v>209331071.28</v>
      </c>
      <c r="C50" s="113">
        <v>65332175</v>
      </c>
      <c r="D50" s="113">
        <v>233545138.56</v>
      </c>
      <c r="E50" s="113">
        <v>64392937</v>
      </c>
      <c r="F50" s="115">
        <v>0.11567354589043023</v>
      </c>
      <c r="G50" s="114">
        <v>-1.4376346723494205E-2</v>
      </c>
      <c r="H50" s="116"/>
      <c r="K50" s="171"/>
      <c r="L50" s="150"/>
      <c r="M50" s="150"/>
      <c r="N50" s="150"/>
    </row>
    <row r="51" spans="1:14">
      <c r="A51" s="131" t="s">
        <v>36</v>
      </c>
      <c r="B51" s="113">
        <v>124044503.94</v>
      </c>
      <c r="C51" s="113">
        <v>37971467</v>
      </c>
      <c r="D51" s="113">
        <v>175509582.59</v>
      </c>
      <c r="E51" s="113">
        <v>47059816</v>
      </c>
      <c r="F51" s="115">
        <v>0.41489205096014192</v>
      </c>
      <c r="G51" s="115">
        <v>0.23934679689883986</v>
      </c>
      <c r="H51" s="116"/>
      <c r="K51" s="171"/>
      <c r="L51" s="150"/>
      <c r="M51" s="150"/>
      <c r="N51" s="150"/>
    </row>
    <row r="52" spans="1:14">
      <c r="A52" s="131" t="s">
        <v>30</v>
      </c>
      <c r="B52" s="113">
        <v>27797245.719999999</v>
      </c>
      <c r="C52" s="113">
        <v>7348764</v>
      </c>
      <c r="D52" s="113">
        <v>30854626.530000001</v>
      </c>
      <c r="E52" s="113">
        <v>7253373</v>
      </c>
      <c r="F52" s="115">
        <v>0.10998862408156611</v>
      </c>
      <c r="G52" s="114">
        <v>-1.2980550198645649E-2</v>
      </c>
      <c r="H52" s="116"/>
      <c r="K52" s="171"/>
      <c r="L52" s="150"/>
      <c r="M52" s="150"/>
      <c r="N52" s="150"/>
    </row>
    <row r="53" spans="1:14">
      <c r="A53" s="131" t="s">
        <v>37</v>
      </c>
      <c r="B53" s="113">
        <v>18843720.399999999</v>
      </c>
      <c r="C53" s="113">
        <v>4419529</v>
      </c>
      <c r="D53" s="113">
        <v>32970066.420000002</v>
      </c>
      <c r="E53" s="113">
        <v>6819001</v>
      </c>
      <c r="F53" s="115">
        <v>0.74965801445451319</v>
      </c>
      <c r="G53" s="115">
        <v>0.54292482298453071</v>
      </c>
      <c r="H53" s="116"/>
      <c r="K53" s="171"/>
      <c r="L53" s="150"/>
      <c r="M53" s="150"/>
      <c r="N53" s="150"/>
    </row>
    <row r="54" spans="1:14">
      <c r="A54" s="131" t="s">
        <v>35</v>
      </c>
      <c r="B54" s="113">
        <v>21932384.75</v>
      </c>
      <c r="C54" s="113">
        <v>5253228</v>
      </c>
      <c r="D54" s="113">
        <v>28181148.57</v>
      </c>
      <c r="E54" s="113">
        <v>5858726</v>
      </c>
      <c r="F54" s="115">
        <v>0.28491036844500006</v>
      </c>
      <c r="G54" s="115">
        <v>0.11526208266612452</v>
      </c>
      <c r="H54" s="116"/>
      <c r="K54" s="171"/>
      <c r="L54" s="150"/>
      <c r="M54" s="150"/>
      <c r="N54" s="150"/>
    </row>
    <row r="55" spans="1:14">
      <c r="A55" s="131" t="s">
        <v>40</v>
      </c>
      <c r="B55" s="113">
        <v>24587682.23</v>
      </c>
      <c r="C55" s="113">
        <v>5992187</v>
      </c>
      <c r="D55" s="113">
        <v>22586337.41</v>
      </c>
      <c r="E55" s="113">
        <v>5256231</v>
      </c>
      <c r="F55" s="151">
        <v>-8.1396237403707494E-2</v>
      </c>
      <c r="G55" s="114">
        <v>-0.12281926448557096</v>
      </c>
      <c r="H55" s="116"/>
      <c r="K55" s="171"/>
      <c r="L55" s="150"/>
      <c r="M55" s="150"/>
      <c r="N55" s="150"/>
    </row>
    <row r="56" spans="1:14">
      <c r="A56" s="131" t="s">
        <v>39</v>
      </c>
      <c r="B56" s="113">
        <v>4782334.8899999997</v>
      </c>
      <c r="C56" s="113">
        <v>1334864</v>
      </c>
      <c r="D56" s="113">
        <v>9808774.7799999993</v>
      </c>
      <c r="E56" s="113">
        <v>2341191</v>
      </c>
      <c r="F56" s="115">
        <v>1.0510430585926616</v>
      </c>
      <c r="G56" s="115">
        <v>0.75387979599419863</v>
      </c>
      <c r="H56" s="116"/>
      <c r="K56" s="171"/>
      <c r="L56" s="150"/>
      <c r="M56" s="150"/>
      <c r="N56" s="150"/>
    </row>
    <row r="57" spans="1:14">
      <c r="A57" s="131" t="s">
        <v>29</v>
      </c>
      <c r="B57" s="113">
        <v>3092661.31</v>
      </c>
      <c r="C57" s="113">
        <v>677684</v>
      </c>
      <c r="D57" s="113">
        <v>10667342.08</v>
      </c>
      <c r="E57" s="113">
        <v>2163340</v>
      </c>
      <c r="F57" s="115">
        <v>2.449243551341223</v>
      </c>
      <c r="G57" s="115">
        <v>2.1922547972211239</v>
      </c>
      <c r="H57" s="116"/>
      <c r="K57" s="171"/>
      <c r="L57" s="150"/>
      <c r="M57" s="150"/>
      <c r="N57" s="150"/>
    </row>
    <row r="58" spans="1:14">
      <c r="A58" s="131" t="s">
        <v>34</v>
      </c>
      <c r="B58" s="113">
        <v>5735900.0600000005</v>
      </c>
      <c r="C58" s="113">
        <v>1804938</v>
      </c>
      <c r="D58" s="113">
        <v>7797800.29</v>
      </c>
      <c r="E58" s="113">
        <v>2116939</v>
      </c>
      <c r="F58" s="115">
        <v>0.35947283049419088</v>
      </c>
      <c r="G58" s="115">
        <v>0.17285967717450682</v>
      </c>
      <c r="H58" s="116"/>
      <c r="K58" s="171"/>
      <c r="L58" s="150"/>
      <c r="M58" s="150"/>
      <c r="N58" s="150"/>
    </row>
    <row r="59" spans="1:14">
      <c r="A59" s="131" t="s">
        <v>28</v>
      </c>
      <c r="B59" s="113">
        <v>1266327.8400000001</v>
      </c>
      <c r="C59" s="113">
        <v>413054</v>
      </c>
      <c r="D59" s="113">
        <v>1866274.06</v>
      </c>
      <c r="E59" s="113">
        <v>567507</v>
      </c>
      <c r="F59" s="115">
        <v>0.47376848320731851</v>
      </c>
      <c r="G59" s="115">
        <v>0.37392931674793128</v>
      </c>
      <c r="H59" s="116"/>
      <c r="K59" s="171"/>
      <c r="L59" s="150"/>
      <c r="M59" s="150"/>
      <c r="N59" s="150"/>
    </row>
    <row r="60" spans="1:14">
      <c r="A60" s="131" t="s">
        <v>31</v>
      </c>
      <c r="B60" s="113">
        <v>5637029.2199999997</v>
      </c>
      <c r="C60" s="113">
        <v>1785490</v>
      </c>
      <c r="D60" s="113">
        <v>1950137.34</v>
      </c>
      <c r="E60" s="113">
        <v>537809</v>
      </c>
      <c r="F60" s="151">
        <v>-0.65404874378139199</v>
      </c>
      <c r="G60" s="114">
        <v>-0.69878912791446601</v>
      </c>
      <c r="H60" s="116"/>
      <c r="K60" s="171"/>
      <c r="L60" s="150"/>
      <c r="M60" s="150"/>
      <c r="N60" s="150"/>
    </row>
    <row r="61" spans="1:14">
      <c r="A61" s="131" t="s">
        <v>51</v>
      </c>
      <c r="B61" s="113">
        <v>777268.81</v>
      </c>
      <c r="C61" s="113">
        <v>278203</v>
      </c>
      <c r="D61" s="113">
        <v>825622</v>
      </c>
      <c r="E61" s="113">
        <v>235892</v>
      </c>
      <c r="F61" s="115">
        <v>6.2209095975432158E-2</v>
      </c>
      <c r="G61" s="114">
        <v>-0.15208678554868207</v>
      </c>
      <c r="H61" s="116"/>
      <c r="K61" s="171"/>
      <c r="L61" s="150"/>
      <c r="M61" s="150"/>
      <c r="N61" s="150"/>
    </row>
    <row r="62" spans="1:14">
      <c r="A62" s="131" t="s">
        <v>38</v>
      </c>
      <c r="B62" s="113">
        <v>1344379.79</v>
      </c>
      <c r="C62" s="113">
        <v>476103</v>
      </c>
      <c r="D62" s="113">
        <v>600744</v>
      </c>
      <c r="E62" s="113">
        <v>158730</v>
      </c>
      <c r="F62" s="151">
        <v>-0.55314413049901623</v>
      </c>
      <c r="G62" s="114">
        <v>-0.66660575547728118</v>
      </c>
      <c r="H62" s="116"/>
      <c r="K62" s="171"/>
      <c r="L62" s="150"/>
      <c r="M62" s="150"/>
      <c r="N62" s="150"/>
    </row>
    <row r="63" spans="1:14">
      <c r="A63" s="131" t="s">
        <v>53</v>
      </c>
      <c r="B63" s="113">
        <v>232250</v>
      </c>
      <c r="C63" s="113">
        <v>72748</v>
      </c>
      <c r="D63" s="113">
        <v>561629.41</v>
      </c>
      <c r="E63" s="113">
        <v>154776</v>
      </c>
      <c r="F63" s="115">
        <v>1.4182105920344459</v>
      </c>
      <c r="G63" s="115">
        <v>1.127563644361357</v>
      </c>
      <c r="H63" s="116"/>
      <c r="K63" s="171"/>
      <c r="L63" s="150"/>
      <c r="M63" s="150"/>
      <c r="N63" s="150"/>
    </row>
    <row r="64" spans="1:14">
      <c r="A64" s="131" t="s">
        <v>50</v>
      </c>
      <c r="B64" s="113">
        <v>0</v>
      </c>
      <c r="C64" s="113">
        <v>0</v>
      </c>
      <c r="D64" s="113">
        <v>185804.5</v>
      </c>
      <c r="E64" s="113">
        <v>53087</v>
      </c>
      <c r="F64" s="115"/>
      <c r="G64" s="115"/>
      <c r="H64" s="116"/>
      <c r="K64" s="171"/>
      <c r="L64" s="150"/>
      <c r="M64" s="150"/>
      <c r="N64" s="150"/>
    </row>
    <row r="65" spans="1:14">
      <c r="A65" s="131" t="s">
        <v>52</v>
      </c>
      <c r="B65" s="113">
        <v>0</v>
      </c>
      <c r="C65" s="113">
        <v>0</v>
      </c>
      <c r="D65" s="113">
        <v>210368.64000000001</v>
      </c>
      <c r="E65" s="113">
        <v>52910</v>
      </c>
      <c r="F65" s="115"/>
      <c r="G65" s="115"/>
      <c r="H65" s="116"/>
      <c r="K65" s="171"/>
      <c r="L65" s="150"/>
      <c r="M65" s="150"/>
      <c r="N65" s="150"/>
    </row>
    <row r="66" spans="1:14">
      <c r="A66" s="131" t="s">
        <v>46</v>
      </c>
      <c r="B66" s="113">
        <v>0</v>
      </c>
      <c r="C66" s="113">
        <v>0</v>
      </c>
      <c r="D66" s="113">
        <v>53629.82</v>
      </c>
      <c r="E66" s="113">
        <v>17500</v>
      </c>
      <c r="F66" s="115"/>
      <c r="G66" s="115"/>
      <c r="H66" s="116"/>
      <c r="K66" s="171"/>
      <c r="L66" s="150"/>
      <c r="M66" s="150"/>
      <c r="N66" s="150"/>
    </row>
    <row r="67" spans="1:14">
      <c r="A67" s="131" t="s">
        <v>48</v>
      </c>
      <c r="B67" s="113">
        <v>0</v>
      </c>
      <c r="C67" s="113">
        <v>0</v>
      </c>
      <c r="D67" s="113">
        <v>8</v>
      </c>
      <c r="E67" s="113">
        <v>18</v>
      </c>
      <c r="F67" s="115"/>
      <c r="G67" s="115"/>
      <c r="H67" s="116"/>
      <c r="K67" s="171"/>
      <c r="L67" s="150"/>
      <c r="M67" s="150"/>
      <c r="N67" s="150"/>
    </row>
    <row r="68" spans="1:14">
      <c r="A68" s="131" t="s">
        <v>55</v>
      </c>
      <c r="B68" s="113">
        <v>37.85</v>
      </c>
      <c r="C68" s="113">
        <v>7</v>
      </c>
      <c r="D68" s="113">
        <v>0</v>
      </c>
      <c r="E68" s="113">
        <v>0</v>
      </c>
      <c r="F68" s="151">
        <v>-1</v>
      </c>
      <c r="G68" s="114">
        <v>-1</v>
      </c>
      <c r="H68" s="116"/>
      <c r="K68" s="171"/>
      <c r="L68" s="150"/>
      <c r="M68" s="150"/>
      <c r="N68" s="150"/>
    </row>
    <row r="69" spans="1:14">
      <c r="A69" s="131" t="s">
        <v>47</v>
      </c>
      <c r="B69" s="113">
        <v>36.92</v>
      </c>
      <c r="C69" s="113">
        <v>9</v>
      </c>
      <c r="D69" s="113">
        <v>0</v>
      </c>
      <c r="E69" s="113">
        <v>0</v>
      </c>
      <c r="F69" s="151">
        <v>-1</v>
      </c>
      <c r="G69" s="114">
        <v>-1</v>
      </c>
      <c r="H69" s="116"/>
      <c r="K69" s="171"/>
      <c r="L69" s="150"/>
      <c r="M69" s="150"/>
      <c r="N69" s="150"/>
    </row>
    <row r="70" spans="1:14">
      <c r="A70" s="131" t="s">
        <v>54</v>
      </c>
      <c r="B70" s="113">
        <v>163079</v>
      </c>
      <c r="C70" s="113">
        <v>46208</v>
      </c>
      <c r="D70" s="113">
        <v>0</v>
      </c>
      <c r="E70" s="113">
        <v>0</v>
      </c>
      <c r="F70" s="151">
        <v>-1</v>
      </c>
      <c r="G70" s="114">
        <v>-1</v>
      </c>
      <c r="H70" s="116"/>
      <c r="K70" s="171"/>
      <c r="L70" s="150"/>
      <c r="M70" s="150"/>
      <c r="N70" s="150"/>
    </row>
    <row r="71" spans="1:14" ht="16" thickBot="1">
      <c r="A71" s="132" t="s">
        <v>49</v>
      </c>
      <c r="B71" s="135">
        <v>136560</v>
      </c>
      <c r="C71" s="135">
        <v>45520</v>
      </c>
      <c r="D71" s="135">
        <v>0</v>
      </c>
      <c r="E71" s="135">
        <v>0</v>
      </c>
      <c r="F71" s="152">
        <v>-1</v>
      </c>
      <c r="G71" s="144">
        <v>-1</v>
      </c>
      <c r="H71" s="148"/>
      <c r="K71" s="171"/>
      <c r="L71" s="150"/>
      <c r="M71" s="150"/>
      <c r="N71" s="150"/>
    </row>
    <row r="72" spans="1:14" ht="16" thickBot="1">
      <c r="A72" s="121" t="s">
        <v>45</v>
      </c>
      <c r="B72" s="122">
        <v>0</v>
      </c>
      <c r="C72" s="122">
        <v>0</v>
      </c>
      <c r="D72" s="122">
        <v>101780.40000000001</v>
      </c>
      <c r="E72" s="122">
        <v>26455</v>
      </c>
      <c r="F72" s="140"/>
      <c r="G72" s="140"/>
      <c r="H72" s="123">
        <v>4.3294469650201192E-5</v>
      </c>
      <c r="K72" s="171"/>
      <c r="L72" s="150"/>
      <c r="M72" s="150"/>
      <c r="N72" s="150"/>
    </row>
    <row r="73" spans="1:14" ht="16" thickBot="1">
      <c r="A73" s="162" t="s">
        <v>44</v>
      </c>
      <c r="B73" s="163">
        <v>0</v>
      </c>
      <c r="C73" s="163">
        <v>0</v>
      </c>
      <c r="D73" s="163">
        <v>101780.40000000001</v>
      </c>
      <c r="E73" s="163">
        <v>26455</v>
      </c>
      <c r="F73" s="164"/>
      <c r="G73" s="165"/>
      <c r="H73" s="165"/>
      <c r="K73" s="171"/>
      <c r="L73" s="150"/>
      <c r="M73" s="150"/>
      <c r="N73" s="150"/>
    </row>
    <row r="74" spans="1:14" ht="16" thickBot="1">
      <c r="A74" s="157" t="s">
        <v>42</v>
      </c>
      <c r="B74" s="158">
        <v>1620611908.1200001</v>
      </c>
      <c r="C74" s="158">
        <v>474236376</v>
      </c>
      <c r="D74" s="158">
        <v>2289617267.9400001</v>
      </c>
      <c r="E74" s="158">
        <v>611048021</v>
      </c>
      <c r="F74" s="159">
        <v>0.41281034433227343</v>
      </c>
      <c r="G74" s="160">
        <v>0.28848829808028054</v>
      </c>
      <c r="H74" s="161">
        <v>1</v>
      </c>
      <c r="K74" s="171"/>
      <c r="L74" s="150"/>
      <c r="M74" s="150"/>
      <c r="N74" s="150"/>
    </row>
    <row r="75" spans="1:14">
      <c r="G75" s="107">
        <v>1</v>
      </c>
    </row>
  </sheetData>
  <mergeCells count="5">
    <mergeCell ref="A11:A12"/>
    <mergeCell ref="B11:C11"/>
    <mergeCell ref="D11:E11"/>
    <mergeCell ref="F11:G11"/>
    <mergeCell ref="H11:H12"/>
  </mergeCells>
  <pageMargins left="0.24996875390576173" right="0.24996875390576173" top="0.24996875390576173" bottom="0.24996875390576173" header="0.5" footer="0.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MERCADO PAÍS</vt:lpstr>
      <vt:lpstr>MERCADO PAÍS ACUM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Ma.Fernanda</dc:creator>
  <cp:lastModifiedBy>Ortly Saltos</cp:lastModifiedBy>
  <dcterms:created xsi:type="dcterms:W3CDTF">2015-01-15T22:48:44Z</dcterms:created>
  <dcterms:modified xsi:type="dcterms:W3CDTF">2020-11-04T16:37:14Z</dcterms:modified>
</cp:coreProperties>
</file>