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Daniel Pesantes\Documents\CNA\REPORTE EXPORTACIONES\TILAPIA\"/>
    </mc:Choice>
  </mc:AlternateContent>
  <xr:revisionPtr revIDLastSave="0" documentId="13_ncr:1_{DCCC4109-4A1C-4622-8974-F4CCEA24909C}" xr6:coauthVersionLast="47" xr6:coauthVersionMax="47" xr10:uidLastSave="{00000000-0000-0000-0000-000000000000}"/>
  <bookViews>
    <workbookView xWindow="7200" yWindow="0" windowWidth="21600" windowHeight="10905" xr2:uid="{00000000-000D-0000-FFFF-FFFF00000000}"/>
  </bookViews>
  <sheets>
    <sheet name="RESUMEN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6" i="2" l="1"/>
  <c r="W153" i="2"/>
  <c r="W154" i="2"/>
  <c r="W155" i="2"/>
  <c r="W156" i="2"/>
  <c r="W152" i="2"/>
  <c r="V156" i="2"/>
  <c r="X156" i="2" s="1"/>
  <c r="V155" i="2"/>
  <c r="V154" i="2"/>
  <c r="V153" i="2"/>
  <c r="V152" i="2"/>
  <c r="AN79" i="2"/>
  <c r="X146" i="2"/>
  <c r="AN44" i="2"/>
  <c r="X134" i="2" l="1"/>
  <c r="X135" i="2"/>
  <c r="X136" i="2"/>
  <c r="X137" i="2"/>
  <c r="X138" i="2"/>
  <c r="X139" i="2"/>
  <c r="X140" i="2"/>
  <c r="X141" i="2"/>
  <c r="X142" i="2"/>
  <c r="X143" i="2"/>
  <c r="X144" i="2"/>
  <c r="X145" i="2"/>
  <c r="AN43" i="2"/>
  <c r="AN78" i="2"/>
  <c r="X133" i="2"/>
  <c r="X132" i="2"/>
  <c r="X131" i="2"/>
  <c r="X130" i="2"/>
  <c r="X129" i="2"/>
  <c r="X128" i="2"/>
  <c r="X127" i="2"/>
  <c r="X126" i="2"/>
  <c r="X125" i="2"/>
  <c r="X124" i="2"/>
  <c r="X123" i="2"/>
  <c r="AN77" i="2"/>
  <c r="AN42" i="2"/>
  <c r="X122" i="2"/>
  <c r="X121" i="2"/>
  <c r="X120" i="2"/>
  <c r="X119" i="2"/>
  <c r="X118" i="2"/>
  <c r="X117" i="2"/>
  <c r="X116" i="2"/>
  <c r="X115" i="2"/>
  <c r="X114" i="2"/>
  <c r="X113" i="2"/>
  <c r="X112" i="2"/>
  <c r="AN74" i="2"/>
  <c r="X111" i="2"/>
  <c r="AN76" i="2"/>
  <c r="AN4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AN40" i="2"/>
  <c r="AN75" i="2"/>
  <c r="X98" i="2"/>
  <c r="X97" i="2"/>
  <c r="X96" i="2"/>
  <c r="X94" i="2"/>
  <c r="X95" i="2"/>
  <c r="X93" i="2"/>
  <c r="X92" i="2"/>
  <c r="X91" i="2"/>
  <c r="X90" i="2"/>
  <c r="X89" i="2"/>
  <c r="X88" i="2"/>
  <c r="AN39" i="2"/>
  <c r="X87" i="2"/>
  <c r="AN72" i="2"/>
  <c r="X86" i="2"/>
  <c r="X85" i="2"/>
  <c r="X84" i="2"/>
  <c r="X83" i="2"/>
  <c r="X82" i="2"/>
  <c r="X81" i="2"/>
  <c r="X80" i="2"/>
  <c r="X79" i="2"/>
  <c r="X78" i="2"/>
  <c r="X73" i="2"/>
  <c r="X74" i="2"/>
  <c r="X75" i="2"/>
  <c r="X76" i="2"/>
  <c r="X77" i="2"/>
  <c r="AN73" i="2"/>
  <c r="AN38" i="2"/>
  <c r="X72" i="2"/>
  <c r="X71" i="2"/>
  <c r="X70" i="2"/>
  <c r="X69" i="2"/>
  <c r="X68" i="2"/>
  <c r="X67" i="2"/>
  <c r="W66" i="2"/>
  <c r="V66" i="2"/>
  <c r="X65" i="2"/>
  <c r="AN37" i="2"/>
  <c r="X64" i="2"/>
  <c r="W63" i="2"/>
  <c r="V63" i="2"/>
  <c r="W62" i="2"/>
  <c r="V62" i="2"/>
  <c r="X61" i="2"/>
  <c r="X60" i="2"/>
  <c r="X58" i="2"/>
  <c r="X59" i="2"/>
  <c r="X57" i="2"/>
  <c r="X56" i="2"/>
  <c r="X55" i="2"/>
  <c r="X54" i="2"/>
  <c r="X53" i="2"/>
  <c r="X52" i="2"/>
  <c r="W51" i="2"/>
  <c r="V51" i="2"/>
  <c r="AN36" i="2"/>
  <c r="AN71" i="2"/>
  <c r="X50" i="2"/>
  <c r="AN67" i="2"/>
  <c r="AN68" i="2"/>
  <c r="AN69" i="2"/>
  <c r="AN70" i="2"/>
  <c r="W49" i="2"/>
  <c r="V49" i="2"/>
  <c r="X48" i="2"/>
  <c r="W47" i="2"/>
  <c r="V47" i="2"/>
  <c r="AN35" i="2"/>
  <c r="AN34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O43" i="2" l="1"/>
  <c r="AO42" i="2"/>
  <c r="Y153" i="2"/>
  <c r="AO35" i="2"/>
  <c r="X153" i="2"/>
  <c r="X51" i="2"/>
  <c r="AO18" i="2"/>
  <c r="AO34" i="2"/>
  <c r="Y155" i="2"/>
  <c r="AO20" i="2"/>
  <c r="AO31" i="2"/>
  <c r="Y154" i="2"/>
  <c r="X66" i="2"/>
  <c r="X47" i="2"/>
  <c r="X62" i="2"/>
  <c r="AO39" i="2"/>
  <c r="X155" i="2"/>
  <c r="AO32" i="2"/>
  <c r="AO16" i="2"/>
  <c r="AO24" i="2"/>
  <c r="AO36" i="2"/>
  <c r="X63" i="2"/>
  <c r="AO14" i="2"/>
  <c r="AO22" i="2"/>
  <c r="AO30" i="2"/>
  <c r="X49" i="2"/>
  <c r="AO41" i="2"/>
  <c r="AO15" i="2"/>
  <c r="AO25" i="2"/>
  <c r="AO33" i="2"/>
  <c r="AO37" i="2"/>
  <c r="AO29" i="2"/>
  <c r="AO23" i="2"/>
  <c r="AO40" i="2"/>
  <c r="AO26" i="2"/>
  <c r="AO38" i="2"/>
  <c r="AO19" i="2"/>
  <c r="AO27" i="2"/>
  <c r="AO28" i="2"/>
  <c r="AO17" i="2"/>
  <c r="AO21" i="2"/>
  <c r="X154" i="2"/>
</calcChain>
</file>

<file path=xl/sharedStrings.xml><?xml version="1.0" encoding="utf-8"?>
<sst xmlns="http://schemas.openxmlformats.org/spreadsheetml/2006/main" count="48" uniqueCount="32">
  <si>
    <t>Fuente: Fisheries Statistics and Economics Division</t>
  </si>
  <si>
    <t>AÑO</t>
  </si>
  <si>
    <t>TOTAL</t>
  </si>
  <si>
    <t>Estadísticas CNA</t>
  </si>
  <si>
    <t>Exportaciones Mensuales</t>
  </si>
  <si>
    <t>Elaborado por: Cámara Nacional de Acuacultura</t>
  </si>
  <si>
    <t>Exportaciones Ecuatorianas de Tilapia a Estados Unidos de América (Libras)</t>
  </si>
  <si>
    <t xml:space="preserve">Mes </t>
  </si>
  <si>
    <t xml:space="preserve">Libras </t>
  </si>
  <si>
    <t>Dólares</t>
  </si>
  <si>
    <t>Precio Promedio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</si>
  <si>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</si>
  <si>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</si>
  <si>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</si>
  <si>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</si>
  <si>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</si>
  <si>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</si>
  <si>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</si>
  <si>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</si>
  <si>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</si>
  <si>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</si>
  <si>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</si>
  <si>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</si>
  <si>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Exportaciones Ecuatorianas de Tilapia a Estados Unidos de América (Dólares)</t>
  </si>
  <si>
    <t>Libras</t>
  </si>
  <si>
    <t xml:space="preserve">Dólares </t>
  </si>
  <si>
    <t>% Variación</t>
  </si>
  <si>
    <t>Precio Prom/libra</t>
  </si>
  <si>
    <t>VARIACIÓN HISTÓRICA MENSUAL</t>
  </si>
  <si>
    <t>Resúmen Histórico Mensual (2012 - 2023)</t>
  </si>
  <si>
    <t>enero</t>
  </si>
  <si>
    <t>Análisis de las Exportaciones de TILAPIA a ESTADOS UNIDOS DE AMÉRICA 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</si>
</sst>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€_-;\-* #,##0.00\ _€_-;_-* &quot;-&quot;??\ _€_-;_-@_-"/>
    <numFmt numFmtId="167" formatCode="dd\/mm\/yyyy"/>
    <numFmt numFmtId="168" formatCode="&quot;$&quot;\ #,##0"/>
    <numFmt numFmtId="169" formatCode="&quot;$&quot;\ #,##0.00"/>
  </numFmts>
  <fonts count="23" x14ac:knownFonts="1">
    <font>
      <sz val="10"/>
      <name val="Arial"/>
    </font>
    <font>
      <sz val="10"/>
      <name val="Book Antiqua"/>
      <family val="1"/>
    </font>
    <font>
      <sz val="10"/>
      <color indexed="8"/>
      <name val="MS Sans Serif"/>
      <family val="2"/>
    </font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2"/>
      <color indexed="8"/>
      <name val="Segoe UI"/>
      <family val="2"/>
    </font>
    <font>
      <b/>
      <i/>
      <sz val="12"/>
      <name val="Segoe UI"/>
      <family val="2"/>
    </font>
    <font>
      <sz val="11"/>
      <color indexed="8"/>
      <name val="Segoe UI"/>
      <family val="2"/>
    </font>
    <font>
      <sz val="12"/>
      <color indexed="21"/>
      <name val="Segoe UI"/>
      <family val="2"/>
    </font>
    <font>
      <b/>
      <sz val="12"/>
      <color indexed="8"/>
      <name val="Segoe UI"/>
      <family val="2"/>
    </font>
    <font>
      <b/>
      <sz val="11"/>
      <color theme="3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color rgb="FFFF0000"/>
      <name val="Segoe UI"/>
      <family val="2"/>
    </font>
    <font>
      <b/>
      <sz val="18"/>
      <color rgb="FF000000"/>
      <name val="Segoe UI"/>
      <family val="2"/>
    </font>
    <font>
      <sz val="7"/>
      <color rgb="FF262626"/>
      <name val="Segoe UI"/>
      <family val="2"/>
    </font>
    <font>
      <b/>
      <sz val="11"/>
      <color indexed="8"/>
      <name val="Segoe UI"/>
      <family val="2"/>
    </font>
    <font>
      <b/>
      <sz val="11"/>
      <color rgb="FF002060"/>
      <name val="Segoe UI"/>
      <family val="2"/>
    </font>
    <font>
      <sz val="11"/>
      <color rgb="FF00206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6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6" fillId="3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9" fillId="0" borderId="0" xfId="3" applyFont="1"/>
    <xf numFmtId="0" fontId="10" fillId="0" borderId="0" xfId="3" applyFont="1" applyAlignment="1">
      <alignment horizontal="center" vertical="center"/>
    </xf>
    <xf numFmtId="0" fontId="11" fillId="0" borderId="0" xfId="3" applyFont="1"/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167" fontId="9" fillId="0" borderId="0" xfId="3" applyNumberFormat="1" applyFont="1" applyAlignment="1">
      <alignment vertical="center"/>
    </xf>
    <xf numFmtId="21" fontId="9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/>
    </xf>
    <xf numFmtId="4" fontId="11" fillId="0" borderId="0" xfId="3" applyNumberFormat="1" applyFont="1"/>
    <xf numFmtId="3" fontId="9" fillId="0" borderId="0" xfId="3" applyNumberFormat="1" applyFont="1"/>
    <xf numFmtId="3" fontId="11" fillId="0" borderId="0" xfId="3" applyNumberFormat="1" applyFont="1"/>
    <xf numFmtId="3" fontId="15" fillId="0" borderId="0" xfId="0" applyNumberFormat="1" applyFont="1"/>
    <xf numFmtId="0" fontId="17" fillId="0" borderId="0" xfId="3" applyFont="1"/>
    <xf numFmtId="0" fontId="18" fillId="0" borderId="0" xfId="0" applyFont="1" applyAlignment="1">
      <alignment horizontal="center" vertical="center" readingOrder="1"/>
    </xf>
    <xf numFmtId="3" fontId="15" fillId="0" borderId="0" xfId="9" applyNumberFormat="1" applyFont="1" applyAlignment="1">
      <alignment horizontal="right"/>
    </xf>
    <xf numFmtId="168" fontId="11" fillId="0" borderId="0" xfId="3" applyNumberFormat="1" applyFont="1"/>
    <xf numFmtId="3" fontId="9" fillId="0" borderId="0" xfId="3" applyNumberFormat="1" applyFont="1" applyAlignment="1">
      <alignment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 wrapText="1"/>
    </xf>
    <xf numFmtId="17" fontId="11" fillId="0" borderId="2" xfId="3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/>
    </xf>
    <xf numFmtId="168" fontId="15" fillId="0" borderId="2" xfId="9" applyNumberFormat="1" applyFont="1" applyBorder="1" applyAlignment="1">
      <alignment horizontal="center"/>
    </xf>
    <xf numFmtId="169" fontId="11" fillId="0" borderId="2" xfId="3" applyNumberFormat="1" applyFont="1" applyBorder="1" applyAlignment="1">
      <alignment horizontal="center" vertical="center"/>
    </xf>
    <xf numFmtId="168" fontId="15" fillId="2" borderId="2" xfId="10" applyNumberFormat="1" applyFont="1" applyFill="1" applyBorder="1" applyAlignment="1">
      <alignment horizontal="center"/>
    </xf>
    <xf numFmtId="168" fontId="11" fillId="0" borderId="2" xfId="3" applyNumberFormat="1" applyFont="1" applyBorder="1" applyAlignment="1">
      <alignment horizontal="center"/>
    </xf>
    <xf numFmtId="168" fontId="15" fillId="2" borderId="2" xfId="8" applyNumberFormat="1" applyFont="1" applyFill="1" applyBorder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8" fontId="11" fillId="0" borderId="2" xfId="15" applyNumberFormat="1" applyFont="1" applyBorder="1" applyAlignment="1">
      <alignment horizontal="center"/>
    </xf>
    <xf numFmtId="1" fontId="11" fillId="0" borderId="2" xfId="3" applyNumberFormat="1" applyFont="1" applyBorder="1" applyAlignment="1">
      <alignment horizontal="center" vertical="center"/>
    </xf>
    <xf numFmtId="9" fontId="17" fillId="0" borderId="2" xfId="3" applyNumberFormat="1" applyFont="1" applyBorder="1" applyAlignment="1">
      <alignment horizontal="center"/>
    </xf>
    <xf numFmtId="9" fontId="17" fillId="0" borderId="2" xfId="12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6" fillId="0" borderId="2" xfId="9" applyFont="1" applyBorder="1" applyAlignment="1">
      <alignment horizontal="center"/>
    </xf>
    <xf numFmtId="168" fontId="15" fillId="2" borderId="2" xfId="9" applyNumberFormat="1" applyFont="1" applyFill="1" applyBorder="1" applyAlignment="1">
      <alignment horizontal="center"/>
    </xf>
    <xf numFmtId="168" fontId="16" fillId="0" borderId="2" xfId="0" applyNumberFormat="1" applyFont="1" applyBorder="1" applyAlignment="1">
      <alignment horizontal="center"/>
    </xf>
    <xf numFmtId="168" fontId="16" fillId="0" borderId="2" xfId="9" applyNumberFormat="1" applyFont="1" applyBorder="1" applyAlignment="1">
      <alignment horizontal="center"/>
    </xf>
    <xf numFmtId="168" fontId="8" fillId="2" borderId="2" xfId="8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3" fontId="19" fillId="0" borderId="0" xfId="0" applyNumberFormat="1" applyFont="1"/>
    <xf numFmtId="17" fontId="11" fillId="0" borderId="0" xfId="3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168" fontId="15" fillId="2" borderId="0" xfId="8" applyNumberFormat="1" applyFont="1" applyFill="1" applyAlignment="1">
      <alignment horizontal="center"/>
    </xf>
    <xf numFmtId="169" fontId="11" fillId="0" borderId="0" xfId="3" applyNumberFormat="1" applyFont="1" applyAlignment="1">
      <alignment horizontal="center" vertical="center"/>
    </xf>
    <xf numFmtId="3" fontId="16" fillId="0" borderId="6" xfId="0" applyNumberFormat="1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6" fillId="0" borderId="2" xfId="10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20" fillId="0" borderId="2" xfId="3" applyFont="1" applyBorder="1" applyAlignment="1">
      <alignment horizontal="center" vertical="center"/>
    </xf>
    <xf numFmtId="0" fontId="11" fillId="0" borderId="2" xfId="3" applyFont="1" applyBorder="1"/>
    <xf numFmtId="168" fontId="16" fillId="0" borderId="2" xfId="10" applyNumberFormat="1" applyFont="1" applyBorder="1" applyAlignment="1">
      <alignment horizont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4" fillId="4" borderId="2" xfId="3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6">
    <cellStyle name="Millares" xfId="15" builtinId="3"/>
    <cellStyle name="Millares 2" xfId="1" xr:uid="{00000000-0005-0000-0000-000001000000}"/>
    <cellStyle name="Moneda 2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_EXPORTACIONES CAMARON 1994-2003-publico" xfId="8" xr:uid="{00000000-0005-0000-0000-000009000000}"/>
    <cellStyle name="Normal_EXPORTACIONES CAMARON 1994-2003-publico 2" xfId="9" xr:uid="{00000000-0005-0000-0000-00000A000000}"/>
    <cellStyle name="Normal_EXPORTACIONES CAMARON 1994-2003-publico 2 2" xfId="10" xr:uid="{00000000-0005-0000-0000-00000B000000}"/>
    <cellStyle name="Notas 2" xfId="11" xr:uid="{00000000-0005-0000-0000-00000C000000}"/>
    <cellStyle name="Porcentaje" xfId="12" builtinId="5"/>
    <cellStyle name="Porcentaje 2" xfId="13" xr:uid="{00000000-0005-0000-0000-00000E000000}"/>
    <cellStyle name="Porcentaje 3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C" sz="1800" b="1"/>
              <a:t>Exportaciones de Tilapia Ecuatoriana a Estados Unidos de 1993 a 2022 (ene - dic) </a:t>
            </a:r>
          </a:p>
          <a:p>
            <a:pPr>
              <a:defRPr sz="1800" b="1"/>
            </a:pPr>
            <a:r>
              <a:rPr lang="es-EC" sz="1800" b="1"/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146482890244444E-2"/>
          <c:y val="0.2007678260996596"/>
          <c:w val="0.85377495013369087"/>
          <c:h val="0.73606406123878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RESUMEN!$V$150</c:f>
              <c:strCache>
                <c:ptCount val="1"/>
                <c:pt idx="0">
                  <c:v>Libras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RESUMEN!$AA$14:$AA$43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RESUMEN!$AN$14:$AN$43</c:f>
              <c:numCache>
                <c:formatCode>#,##0</c:formatCode>
                <c:ptCount val="30"/>
                <c:pt idx="0">
                  <c:v>21730.742200000001</c:v>
                </c:pt>
                <c:pt idx="1">
                  <c:v>88499.257800000007</c:v>
                </c:pt>
                <c:pt idx="2">
                  <c:v>689457.78560000006</c:v>
                </c:pt>
                <c:pt idx="3">
                  <c:v>2116647.483</c:v>
                </c:pt>
                <c:pt idx="4">
                  <c:v>1941708.0638000001</c:v>
                </c:pt>
                <c:pt idx="5">
                  <c:v>1668547.1007999999</c:v>
                </c:pt>
                <c:pt idx="6">
                  <c:v>4434656.5162000004</c:v>
                </c:pt>
                <c:pt idx="7">
                  <c:v>7599686.0970000001</c:v>
                </c:pt>
                <c:pt idx="8">
                  <c:v>11373890.749800002</c:v>
                </c:pt>
                <c:pt idx="9">
                  <c:v>15219326.0286</c:v>
                </c:pt>
                <c:pt idx="10">
                  <c:v>21443302.042800002</c:v>
                </c:pt>
                <c:pt idx="11">
                  <c:v>22953708.7764</c:v>
                </c:pt>
                <c:pt idx="12">
                  <c:v>24101028.913000003</c:v>
                </c:pt>
                <c:pt idx="13">
                  <c:v>24512713.712400004</c:v>
                </c:pt>
                <c:pt idx="14">
                  <c:v>27315395.237199999</c:v>
                </c:pt>
                <c:pt idx="15">
                  <c:v>20170218.294599999</c:v>
                </c:pt>
                <c:pt idx="16">
                  <c:v>22438586.349599998</c:v>
                </c:pt>
                <c:pt idx="17">
                  <c:v>18724421.773200002</c:v>
                </c:pt>
                <c:pt idx="18">
                  <c:v>17995543.535</c:v>
                </c:pt>
                <c:pt idx="19">
                  <c:v>18477544.051400002</c:v>
                </c:pt>
                <c:pt idx="20">
                  <c:v>12494087.692600001</c:v>
                </c:pt>
                <c:pt idx="21">
                  <c:v>5552509.9692000002</c:v>
                </c:pt>
                <c:pt idx="22">
                  <c:v>6465454.5160000008</c:v>
                </c:pt>
                <c:pt idx="23">
                  <c:v>4663040.3408000004</c:v>
                </c:pt>
                <c:pt idx="24">
                  <c:v>2890376.1036000005</c:v>
                </c:pt>
                <c:pt idx="25">
                  <c:v>1835189.6219799994</c:v>
                </c:pt>
                <c:pt idx="26">
                  <c:v>1624659.4350799997</c:v>
                </c:pt>
                <c:pt idx="27">
                  <c:v>1511950.4421999997</c:v>
                </c:pt>
                <c:pt idx="28">
                  <c:v>1187904.3714999999</c:v>
                </c:pt>
                <c:pt idx="29">
                  <c:v>979320.86405999993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5-46E0-A805-752D09D4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22332672"/>
        <c:axId val="113571456"/>
      </c:barChart>
      <c:lineChart>
        <c:grouping val="stacked"/>
        <c:varyColors val="0"/>
        <c:ser>
          <c:idx val="1"/>
          <c:order val="1"/>
          <c:tx>
            <c:strRef>
              <c:f>RESUMEN!$W$150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RESUMEN!$AA$14:$AA$43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RESUMEN!$AN$49:$AN$78</c:f>
              <c:numCache>
                <c:formatCode>"$"\ #,##0</c:formatCode>
                <c:ptCount val="30"/>
                <c:pt idx="0">
                  <c:v>32555</c:v>
                </c:pt>
                <c:pt idx="1">
                  <c:v>157618</c:v>
                </c:pt>
                <c:pt idx="2">
                  <c:v>1352720</c:v>
                </c:pt>
                <c:pt idx="3">
                  <c:v>3661375</c:v>
                </c:pt>
                <c:pt idx="4">
                  <c:v>3555292</c:v>
                </c:pt>
                <c:pt idx="5">
                  <c:v>2877739</c:v>
                </c:pt>
                <c:pt idx="6">
                  <c:v>10101692</c:v>
                </c:pt>
                <c:pt idx="7">
                  <c:v>22801850</c:v>
                </c:pt>
                <c:pt idx="8">
                  <c:v>32719948</c:v>
                </c:pt>
                <c:pt idx="9">
                  <c:v>41525578</c:v>
                </c:pt>
                <c:pt idx="10">
                  <c:v>57091858</c:v>
                </c:pt>
                <c:pt idx="11">
                  <c:v>65161010</c:v>
                </c:pt>
                <c:pt idx="12">
                  <c:v>69188756</c:v>
                </c:pt>
                <c:pt idx="13">
                  <c:v>70827473</c:v>
                </c:pt>
                <c:pt idx="14">
                  <c:v>77013521</c:v>
                </c:pt>
                <c:pt idx="15">
                  <c:v>58032911</c:v>
                </c:pt>
                <c:pt idx="16">
                  <c:v>64991788</c:v>
                </c:pt>
                <c:pt idx="17">
                  <c:v>53901407</c:v>
                </c:pt>
                <c:pt idx="18">
                  <c:v>53349008</c:v>
                </c:pt>
                <c:pt idx="19">
                  <c:v>51868981</c:v>
                </c:pt>
                <c:pt idx="20">
                  <c:v>36671389</c:v>
                </c:pt>
                <c:pt idx="21">
                  <c:v>15257497</c:v>
                </c:pt>
                <c:pt idx="22">
                  <c:v>18059066</c:v>
                </c:pt>
                <c:pt idx="23">
                  <c:v>11743923</c:v>
                </c:pt>
                <c:pt idx="24">
                  <c:v>7139082</c:v>
                </c:pt>
                <c:pt idx="25">
                  <c:v>4214767</c:v>
                </c:pt>
                <c:pt idx="26">
                  <c:v>3519760</c:v>
                </c:pt>
                <c:pt idx="27">
                  <c:v>3286020</c:v>
                </c:pt>
                <c:pt idx="28">
                  <c:v>2128917</c:v>
                </c:pt>
                <c:pt idx="29">
                  <c:v>1843257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5-46E0-A805-752D09D4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0384"/>
        <c:axId val="113570880"/>
      </c:lineChart>
      <c:catAx>
        <c:axId val="1079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s-EC"/>
          </a:p>
        </c:txPr>
        <c:crossAx val="113570880"/>
        <c:crosses val="autoZero"/>
        <c:auto val="1"/>
        <c:lblAlgn val="ctr"/>
        <c:lblOffset val="100"/>
        <c:noMultiLvlLbl val="0"/>
      </c:catAx>
      <c:valAx>
        <c:axId val="11357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107920384"/>
        <c:crosses val="autoZero"/>
        <c:crossBetween val="between"/>
      </c:valAx>
      <c:catAx>
        <c:axId val="12233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571456"/>
        <c:crosses val="autoZero"/>
        <c:auto val="1"/>
        <c:lblAlgn val="ctr"/>
        <c:lblOffset val="100"/>
        <c:noMultiLvlLbl val="0"/>
      </c:catAx>
      <c:valAx>
        <c:axId val="1135714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233267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44114498859444523"/>
          <c:y val="0.13035055853994088"/>
          <c:w val="0.1139178566734356"/>
          <c:h val="3.66610945893583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Exportaciones de Tilapia Ecuatoriana a EEUU de Enero 2018 a Enero 2023</a:t>
            </a:r>
          </a:p>
          <a:p>
            <a:pPr>
              <a:defRPr/>
            </a:pPr>
            <a:r>
              <a:rPr lang="es-EC"/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791439269917443E-2"/>
          <c:y val="0.12139267297061211"/>
          <c:w val="0.90160440017200494"/>
          <c:h val="0.8183099190573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RESUMEN!$V$13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RESUMEN!$U$86:$U$146</c:f>
              <c:numCache>
                <c:formatCode>mmm\-yy</c:formatCode>
                <c:ptCount val="6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</c:numCache>
            </c:numRef>
          </c:cat>
          <c:val>
            <c:numRef>
              <c:f>RESUMEN!$V$86:$V$146</c:f>
              <c:numCache>
                <c:formatCode>#,##0</c:formatCode>
                <c:ptCount val="61"/>
                <c:pt idx="0">
                  <c:v>203343.12569999998</c:v>
                </c:pt>
                <c:pt idx="1">
                  <c:v>152103.34766</c:v>
                </c:pt>
                <c:pt idx="2">
                  <c:v>205150.91409999999</c:v>
                </c:pt>
                <c:pt idx="3">
                  <c:v>149631.96863999998</c:v>
                </c:pt>
                <c:pt idx="4">
                  <c:v>191643.20735999997</c:v>
                </c:pt>
                <c:pt idx="5">
                  <c:v>161988.86373999997</c:v>
                </c:pt>
                <c:pt idx="6">
                  <c:v>127812.84449999999</c:v>
                </c:pt>
                <c:pt idx="7">
                  <c:v>154089.71028</c:v>
                </c:pt>
                <c:pt idx="8">
                  <c:v>156951.30703999999</c:v>
                </c:pt>
                <c:pt idx="9">
                  <c:v>128972.47461999999</c:v>
                </c:pt>
                <c:pt idx="10">
                  <c:v>105526.34091999999</c:v>
                </c:pt>
                <c:pt idx="11">
                  <c:v>97975.517419999989</c:v>
                </c:pt>
                <c:pt idx="12">
                  <c:v>142720.48493999999</c:v>
                </c:pt>
                <c:pt idx="13">
                  <c:v>139197.50217999998</c:v>
                </c:pt>
                <c:pt idx="14">
                  <c:v>195227.91947999998</c:v>
                </c:pt>
                <c:pt idx="15">
                  <c:v>175026.98641999997</c:v>
                </c:pt>
                <c:pt idx="16">
                  <c:v>149144.74761999998</c:v>
                </c:pt>
                <c:pt idx="17">
                  <c:v>141033.95064</c:v>
                </c:pt>
                <c:pt idx="18">
                  <c:v>123295.57811999999</c:v>
                </c:pt>
                <c:pt idx="19">
                  <c:v>125548.69975999999</c:v>
                </c:pt>
                <c:pt idx="20">
                  <c:v>111791.87095999999</c:v>
                </c:pt>
                <c:pt idx="21">
                  <c:v>123169.91477999999</c:v>
                </c:pt>
                <c:pt idx="22">
                  <c:v>112585.53416</c:v>
                </c:pt>
                <c:pt idx="23">
                  <c:v>85916.246019999991</c:v>
                </c:pt>
                <c:pt idx="24">
                  <c:v>137678.519</c:v>
                </c:pt>
                <c:pt idx="25">
                  <c:v>120799.94827999998</c:v>
                </c:pt>
                <c:pt idx="26">
                  <c:v>122063.19553999999</c:v>
                </c:pt>
                <c:pt idx="27">
                  <c:v>102607.42404</c:v>
                </c:pt>
                <c:pt idx="28">
                  <c:v>137625.60811999999</c:v>
                </c:pt>
                <c:pt idx="29">
                  <c:v>147623.55981999999</c:v>
                </c:pt>
                <c:pt idx="30">
                  <c:v>87840.879279999994</c:v>
                </c:pt>
                <c:pt idx="31">
                  <c:v>102812.45369999998</c:v>
                </c:pt>
                <c:pt idx="32">
                  <c:v>245080.99153999999</c:v>
                </c:pt>
                <c:pt idx="33">
                  <c:v>83934.29264</c:v>
                </c:pt>
                <c:pt idx="34">
                  <c:v>98032.837539999993</c:v>
                </c:pt>
                <c:pt idx="35">
                  <c:v>125850.73269999999</c:v>
                </c:pt>
                <c:pt idx="36">
                  <c:v>113277.78483999999</c:v>
                </c:pt>
                <c:pt idx="37">
                  <c:v>132793.08107999997</c:v>
                </c:pt>
                <c:pt idx="38">
                  <c:v>132411.68182</c:v>
                </c:pt>
                <c:pt idx="39">
                  <c:v>111761.00627999999</c:v>
                </c:pt>
                <c:pt idx="40">
                  <c:v>90852.390199999994</c:v>
                </c:pt>
                <c:pt idx="41">
                  <c:v>81152.062199999986</c:v>
                </c:pt>
                <c:pt idx="42">
                  <c:v>82371.217059999995</c:v>
                </c:pt>
                <c:pt idx="43">
                  <c:v>96480.785059999995</c:v>
                </c:pt>
                <c:pt idx="44">
                  <c:v>79097.356359999991</c:v>
                </c:pt>
                <c:pt idx="45">
                  <c:v>79600.009719999987</c:v>
                </c:pt>
                <c:pt idx="46">
                  <c:v>91529.208539999992</c:v>
                </c:pt>
                <c:pt idx="47">
                  <c:v>96577.788339999985</c:v>
                </c:pt>
                <c:pt idx="48">
                  <c:v>112254.84116</c:v>
                </c:pt>
                <c:pt idx="49">
                  <c:v>105640.98116</c:v>
                </c:pt>
                <c:pt idx="50">
                  <c:v>95726.805019999985</c:v>
                </c:pt>
                <c:pt idx="51">
                  <c:v>74300.103239999997</c:v>
                </c:pt>
                <c:pt idx="52">
                  <c:v>58543.684099999991</c:v>
                </c:pt>
                <c:pt idx="53">
                  <c:v>68607.774399999995</c:v>
                </c:pt>
                <c:pt idx="54">
                  <c:v>92252.323899999988</c:v>
                </c:pt>
                <c:pt idx="55">
                  <c:v>58607.618079999993</c:v>
                </c:pt>
                <c:pt idx="56">
                  <c:v>70545.635379999992</c:v>
                </c:pt>
                <c:pt idx="57">
                  <c:v>79192.155019999991</c:v>
                </c:pt>
                <c:pt idx="58">
                  <c:v>90003.611499999999</c:v>
                </c:pt>
                <c:pt idx="59">
                  <c:v>73645.331099999996</c:v>
                </c:pt>
                <c:pt idx="60">
                  <c:v>83541.870279999988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D-47DC-914E-0C5285AD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53739264"/>
        <c:axId val="120611968"/>
      </c:barChart>
      <c:lineChart>
        <c:grouping val="stacked"/>
        <c:varyColors val="0"/>
        <c:ser>
          <c:idx val="1"/>
          <c:order val="1"/>
          <c:tx>
            <c:strRef>
              <c:f>RESUMEN!$W$13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RESUMEN!$U$86:$U$146</c:f>
              <c:numCache>
                <c:formatCode>mmm\-yy</c:formatCode>
                <c:ptCount val="6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</c:numCache>
            </c:numRef>
          </c:cat>
          <c:val>
            <c:numRef>
              <c:f>RESUMEN!$W$86:$W$146</c:f>
              <c:numCache>
                <c:formatCode>"$"\ #,##0</c:formatCode>
                <c:ptCount val="61"/>
                <c:pt idx="0">
                  <c:v>492140</c:v>
                </c:pt>
                <c:pt idx="1">
                  <c:v>366833</c:v>
                </c:pt>
                <c:pt idx="2">
                  <c:v>489973</c:v>
                </c:pt>
                <c:pt idx="3">
                  <c:v>351927</c:v>
                </c:pt>
                <c:pt idx="4">
                  <c:v>448615</c:v>
                </c:pt>
                <c:pt idx="5">
                  <c:v>374589</c:v>
                </c:pt>
                <c:pt idx="6">
                  <c:v>282373</c:v>
                </c:pt>
                <c:pt idx="7">
                  <c:v>335632</c:v>
                </c:pt>
                <c:pt idx="8">
                  <c:v>342801</c:v>
                </c:pt>
                <c:pt idx="9">
                  <c:v>285839</c:v>
                </c:pt>
                <c:pt idx="10">
                  <c:v>222257</c:v>
                </c:pt>
                <c:pt idx="11">
                  <c:v>221788</c:v>
                </c:pt>
                <c:pt idx="12">
                  <c:v>310020</c:v>
                </c:pt>
                <c:pt idx="13">
                  <c:v>312337</c:v>
                </c:pt>
                <c:pt idx="14">
                  <c:v>428227</c:v>
                </c:pt>
                <c:pt idx="15">
                  <c:v>373498</c:v>
                </c:pt>
                <c:pt idx="16">
                  <c:v>327367</c:v>
                </c:pt>
                <c:pt idx="17">
                  <c:v>293208</c:v>
                </c:pt>
                <c:pt idx="18">
                  <c:v>267940</c:v>
                </c:pt>
                <c:pt idx="19">
                  <c:v>259994</c:v>
                </c:pt>
                <c:pt idx="20">
                  <c:v>252614</c:v>
                </c:pt>
                <c:pt idx="21">
                  <c:v>254689</c:v>
                </c:pt>
                <c:pt idx="22">
                  <c:v>243321</c:v>
                </c:pt>
                <c:pt idx="23">
                  <c:v>196545</c:v>
                </c:pt>
                <c:pt idx="24">
                  <c:v>304228</c:v>
                </c:pt>
                <c:pt idx="25">
                  <c:v>252856</c:v>
                </c:pt>
                <c:pt idx="26">
                  <c:v>286757</c:v>
                </c:pt>
                <c:pt idx="27">
                  <c:v>217916</c:v>
                </c:pt>
                <c:pt idx="28">
                  <c:v>280653</c:v>
                </c:pt>
                <c:pt idx="29">
                  <c:v>274253</c:v>
                </c:pt>
                <c:pt idx="30">
                  <c:v>201212</c:v>
                </c:pt>
                <c:pt idx="31">
                  <c:v>188891</c:v>
                </c:pt>
                <c:pt idx="32">
                  <c:v>622456</c:v>
                </c:pt>
                <c:pt idx="33">
                  <c:v>189673</c:v>
                </c:pt>
                <c:pt idx="34">
                  <c:v>208525</c:v>
                </c:pt>
                <c:pt idx="35">
                  <c:v>258600</c:v>
                </c:pt>
                <c:pt idx="36">
                  <c:v>221173</c:v>
                </c:pt>
                <c:pt idx="37">
                  <c:v>228052</c:v>
                </c:pt>
                <c:pt idx="38">
                  <c:v>233525</c:v>
                </c:pt>
                <c:pt idx="39">
                  <c:v>195725</c:v>
                </c:pt>
                <c:pt idx="40">
                  <c:v>157742</c:v>
                </c:pt>
                <c:pt idx="41">
                  <c:v>141427</c:v>
                </c:pt>
                <c:pt idx="42">
                  <c:v>146601</c:v>
                </c:pt>
                <c:pt idx="43">
                  <c:v>173163</c:v>
                </c:pt>
                <c:pt idx="44">
                  <c:v>142046</c:v>
                </c:pt>
                <c:pt idx="45">
                  <c:v>157979</c:v>
                </c:pt>
                <c:pt idx="46">
                  <c:v>169273</c:v>
                </c:pt>
                <c:pt idx="47">
                  <c:v>162211</c:v>
                </c:pt>
                <c:pt idx="48">
                  <c:v>202576</c:v>
                </c:pt>
                <c:pt idx="49">
                  <c:v>181151</c:v>
                </c:pt>
                <c:pt idx="50">
                  <c:v>170812</c:v>
                </c:pt>
                <c:pt idx="51">
                  <c:v>149601</c:v>
                </c:pt>
                <c:pt idx="52">
                  <c:v>114026</c:v>
                </c:pt>
                <c:pt idx="53">
                  <c:v>133297</c:v>
                </c:pt>
                <c:pt idx="54">
                  <c:v>126482</c:v>
                </c:pt>
                <c:pt idx="55">
                  <c:v>108593</c:v>
                </c:pt>
                <c:pt idx="56">
                  <c:v>129086</c:v>
                </c:pt>
                <c:pt idx="57">
                  <c:v>175427</c:v>
                </c:pt>
                <c:pt idx="58">
                  <c:v>179688</c:v>
                </c:pt>
                <c:pt idx="59">
                  <c:v>172518</c:v>
                </c:pt>
                <c:pt idx="60">
                  <c:v>163415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7DC-914E-0C5285AD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88832"/>
        <c:axId val="120612544"/>
      </c:lineChart>
      <c:dateAx>
        <c:axId val="15373926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C"/>
          </a:p>
        </c:txPr>
        <c:crossAx val="120611968"/>
        <c:crosses val="autoZero"/>
        <c:auto val="1"/>
        <c:lblOffset val="100"/>
        <c:baseTimeUnit val="months"/>
      </c:dateAx>
      <c:valAx>
        <c:axId val="120611968"/>
        <c:scaling>
          <c:orientation val="minMax"/>
          <c:max val="100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153739264"/>
        <c:crosses val="autoZero"/>
        <c:crossBetween val="between"/>
      </c:valAx>
      <c:dateAx>
        <c:axId val="1672888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0612544"/>
        <c:crosses val="autoZero"/>
        <c:auto val="1"/>
        <c:lblOffset val="100"/>
        <c:baseTimeUnit val="months"/>
      </c:dateAx>
      <c:valAx>
        <c:axId val="12061254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16728883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44390700806613076"/>
          <c:y val="7.9773179933723834E-2"/>
          <c:w val="0.10832057366483128"/>
          <c:h val="4.888145945247782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/>
            </a:pPr>
            <a:r>
              <a:rPr lang="es-EC" sz="1800" b="1" i="0"/>
              <a:t>Evolución del Precio Promedio Anual / Libra 1993 - 2022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RESUMEN!$AA$14:$AA$43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RESUMEN!$AO$14:$AO$43</c:f>
              <c:numCache>
                <c:formatCode>0.00</c:formatCode>
                <c:ptCount val="30"/>
                <c:pt idx="0">
                  <c:v>1.4981080581775987</c:v>
                </c:pt>
                <c:pt idx="1">
                  <c:v>1.7810092866112148</c:v>
                </c:pt>
                <c:pt idx="2">
                  <c:v>1.9620055473342672</c:v>
                </c:pt>
                <c:pt idx="3">
                  <c:v>1.7297991419953418</c:v>
                </c:pt>
                <c:pt idx="4">
                  <c:v>1.8310126358759369</c:v>
                </c:pt>
                <c:pt idx="5">
                  <c:v>1.7246974919798441</c:v>
                </c:pt>
                <c:pt idx="6">
                  <c:v>2.2778972763951533</c:v>
                </c:pt>
                <c:pt idx="7">
                  <c:v>3.0003673453040518</c:v>
                </c:pt>
                <c:pt idx="8">
                  <c:v>2.8767594765736031</c:v>
                </c:pt>
                <c:pt idx="9">
                  <c:v>2.7284768012700145</c:v>
                </c:pt>
                <c:pt idx="10">
                  <c:v>2.662456457780936</c:v>
                </c:pt>
                <c:pt idx="11">
                  <c:v>2.8388009377811616</c:v>
                </c:pt>
                <c:pt idx="12">
                  <c:v>2.8707801749775026</c:v>
                </c:pt>
                <c:pt idx="13">
                  <c:v>2.8894178682538607</c:v>
                </c:pt>
                <c:pt idx="14">
                  <c:v>2.8194181461126231</c:v>
                </c:pt>
                <c:pt idx="15">
                  <c:v>2.8771583010351782</c:v>
                </c:pt>
                <c:pt idx="16">
                  <c:v>2.8964297031643698</c:v>
                </c:pt>
                <c:pt idx="17">
                  <c:v>2.8786687061892784</c:v>
                </c:pt>
                <c:pt idx="18">
                  <c:v>2.9645677495786735</c:v>
                </c:pt>
                <c:pt idx="19">
                  <c:v>2.8071361029211026</c:v>
                </c:pt>
                <c:pt idx="20">
                  <c:v>2.9350993767812064</c:v>
                </c:pt>
                <c:pt idx="21">
                  <c:v>2.7478558498109793</c:v>
                </c:pt>
                <c:pt idx="22">
                  <c:v>2.7931626392714382</c:v>
                </c:pt>
                <c:pt idx="23">
                  <c:v>2.5185119882503932</c:v>
                </c:pt>
                <c:pt idx="24">
                  <c:v>2.4699491499075785</c:v>
                </c:pt>
                <c:pt idx="25">
                  <c:v>2.2966384233650241</c:v>
                </c:pt>
                <c:pt idx="26">
                  <c:v>2.1664601971345974</c:v>
                </c:pt>
                <c:pt idx="27">
                  <c:v>2.1733648857026013</c:v>
                </c:pt>
                <c:pt idx="28">
                  <c:v>1.7921619375066002</c:v>
                </c:pt>
                <c:pt idx="29">
                  <c:v>1.8821788319288473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2-41B7-8027-65CABEFB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33216"/>
        <c:axId val="120614848"/>
      </c:lineChart>
      <c:catAx>
        <c:axId val="1674332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s-EC"/>
          </a:p>
        </c:txPr>
        <c:crossAx val="120614848"/>
        <c:crosses val="autoZero"/>
        <c:auto val="1"/>
        <c:lblAlgn val="ctr"/>
        <c:lblOffset val="100"/>
        <c:noMultiLvlLbl val="0"/>
      </c:catAx>
      <c:valAx>
        <c:axId val="1206148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6743321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1"/>
            </a:pPr>
            <a:r>
              <a:rPr lang="es-EC" sz="1800" b="1"/>
              <a:t>Evolución del Precio Promedio/libra durante los últimos 25 meses</a:t>
            </a:r>
          </a:p>
          <a:p>
            <a:pPr>
              <a:defRPr sz="1800" b="1"/>
            </a:pPr>
            <a:r>
              <a:rPr lang="es-EC" sz="1800" b="1"/>
              <a:t>(ENERO 2021 -  ENERO 2023)</a:t>
            </a:r>
          </a:p>
        </c:rich>
      </c:tx>
      <c:layout>
        <c:manualLayout>
          <c:xMode val="edge"/>
          <c:yMode val="edge"/>
          <c:x val="0.22447908938950434"/>
          <c:y val="6.3604364952535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688381583367284E-2"/>
          <c:y val="0.30270273899484024"/>
          <c:w val="0.9411095106380325"/>
          <c:h val="0.5893173662142519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rgbClr val="4F81BD">
                  <a:lumMod val="75000"/>
                </a:srgbClr>
              </a:solidFill>
            </a:ln>
          </c:spPr>
          <c:marker>
            <c:spPr>
              <a:solidFill>
                <a:srgbClr val="4F81BD">
                  <a:lumMod val="75000"/>
                </a:srgbClr>
              </a:solidFill>
              <a:ln>
                <a:solidFill>
                  <a:srgbClr val="4F81BD">
                    <a:lumMod val="75000"/>
                  </a:srgbClr>
                </a:solidFill>
              </a:ln>
            </c:spPr>
          </c:marker>
          <c:cat>
            <c:numRef>
              <c:f>RESUMEN!$U$122:$U$146</c:f>
              <c:numCache>
                <c:formatCode>mmm\-yy</c:formatCode>
                <c:ptCount val="2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</c:numCache>
            </c:numRef>
          </c:cat>
          <c:val>
            <c:numRef>
              <c:f>RESUMEN!$X$122:$X$146</c:f>
              <c:numCache>
                <c:formatCode>"$"\ #,##0.00</c:formatCode>
                <c:ptCount val="25"/>
                <c:pt idx="0">
                  <c:v>1.9524834486514488</c:v>
                </c:pt>
                <c:pt idx="1">
                  <c:v>1.7173485105192503</c:v>
                </c:pt>
                <c:pt idx="2">
                  <c:v>1.7636283807455382</c:v>
                </c:pt>
                <c:pt idx="3">
                  <c:v>1.7512816546196905</c:v>
                </c:pt>
                <c:pt idx="4">
                  <c:v>1.736244909492761</c:v>
                </c:pt>
                <c:pt idx="5">
                  <c:v>1.7427406792380937</c:v>
                </c:pt>
                <c:pt idx="6">
                  <c:v>1.7797600330855183</c:v>
                </c:pt>
                <c:pt idx="7">
                  <c:v>1.7947926096612135</c:v>
                </c:pt>
                <c:pt idx="8">
                  <c:v>1.7958375164082414</c:v>
                </c:pt>
                <c:pt idx="9">
                  <c:v>1.9846605616721025</c:v>
                </c:pt>
                <c:pt idx="10">
                  <c:v>1.8493877823276983</c:v>
                </c:pt>
                <c:pt idx="11">
                  <c:v>1.6795890938083997</c:v>
                </c:pt>
                <c:pt idx="12">
                  <c:v>1.8046081390045594</c:v>
                </c:pt>
                <c:pt idx="13">
                  <c:v>1.7147796055172497</c:v>
                </c:pt>
                <c:pt idx="14">
                  <c:v>1.7843695918224016</c:v>
                </c:pt>
                <c:pt idx="15">
                  <c:v>2.0134696114319963</c:v>
                </c:pt>
                <c:pt idx="16">
                  <c:v>1.9477079680402283</c:v>
                </c:pt>
                <c:pt idx="17">
                  <c:v>1.9428847702134471</c:v>
                </c:pt>
                <c:pt idx="18">
                  <c:v>1.3710440523656013</c:v>
                </c:pt>
                <c:pt idx="19">
                  <c:v>1.8528819897060047</c:v>
                </c:pt>
                <c:pt idx="20">
                  <c:v>1.8298226290636892</c:v>
                </c:pt>
                <c:pt idx="21">
                  <c:v>2.2152067961238822</c:v>
                </c:pt>
                <c:pt idx="22">
                  <c:v>1.9964532201021734</c:v>
                </c:pt>
                <c:pt idx="23">
                  <c:v>2.3425517602160664</c:v>
                </c:pt>
                <c:pt idx="24">
                  <c:v>1.956085008059985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A-4897-80A9-1164973B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8944"/>
        <c:axId val="120617728"/>
      </c:lineChart>
      <c:dateAx>
        <c:axId val="16929894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120617728"/>
        <c:crosses val="autoZero"/>
        <c:auto val="1"/>
        <c:lblOffset val="100"/>
        <c:baseTimeUnit val="months"/>
        <c:majorUnit val="1"/>
        <c:majorTimeUnit val="months"/>
      </c:dateAx>
      <c:valAx>
        <c:axId val="120617728"/>
        <c:scaling>
          <c:orientation val="minMax"/>
        </c:scaling>
        <c:delete val="0"/>
        <c:axPos val="l"/>
        <c:majorGridlines/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crossAx val="16929894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cid:29C7B3DD-7C1F-414C-AC28-45A5AFD4D6C7" TargetMode="Externa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11</xdr:row>
      <xdr:rowOff>85725</xdr:rowOff>
    </xdr:from>
    <xdr:to>
      <xdr:col>14</xdr:col>
      <xdr:colOff>896712</xdr:colOff>
      <xdr:row>35</xdr:row>
      <xdr:rowOff>190500</xdr:rowOff>
    </xdr:to>
    <xdr:graphicFrame macro="">
      <xdr:nvGraphicFramePr>
        <xdr:cNvPr id="1817" name="9 Gráfic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163310</xdr:colOff>
      <xdr:row>36</xdr:row>
      <xdr:rowOff>80489</xdr:rowOff>
    </xdr:from>
    <xdr:to>
      <xdr:col>19</xdr:col>
      <xdr:colOff>914400</xdr:colOff>
      <xdr:row>77</xdr:row>
      <xdr:rowOff>142875</xdr:rowOff>
    </xdr:to>
    <xdr:graphicFrame macro="">
      <xdr:nvGraphicFramePr>
        <xdr:cNvPr id="1818" name="10 Gráfic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131082</xdr:colOff>
      <xdr:row>79</xdr:row>
      <xdr:rowOff>21442</xdr:rowOff>
    </xdr:from>
    <xdr:to>
      <xdr:col>14</xdr:col>
      <xdr:colOff>539750</xdr:colOff>
      <xdr:row>95</xdr:row>
      <xdr:rowOff>186254</xdr:rowOff>
    </xdr:to>
    <xdr:graphicFrame macro="">
      <xdr:nvGraphicFramePr>
        <xdr:cNvPr id="1819" name="11 Gráfic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116610</xdr:colOff>
      <xdr:row>96</xdr:row>
      <xdr:rowOff>127000</xdr:rowOff>
    </xdr:from>
    <xdr:to>
      <xdr:col>14</xdr:col>
      <xdr:colOff>523875</xdr:colOff>
      <xdr:row>114</xdr:row>
      <xdr:rowOff>158749</xdr:rowOff>
    </xdr:to>
    <xdr:graphicFrame macro="">
      <xdr:nvGraphicFramePr>
        <xdr:cNvPr id="1820" name="15 Gráfic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26831</xdr:rowOff>
    </xdr:from>
    <xdr:to>
      <xdr:col>4</xdr:col>
      <xdr:colOff>21027</xdr:colOff>
      <xdr:row>4</xdr:row>
      <xdr:rowOff>40246</xdr:rowOff>
    </xdr:to>
    <xdr:pic>
      <xdr:nvPicPr>
        <xdr:cNvPr id="8" name="998DB392-1978-47E1-BA68-D2C1B9DBB53F" descr="cid:29C7B3DD-7C1F-414C-AC28-45A5AFD4D6C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31"/>
          <a:ext cx="3146837" cy="76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6"/>
  <sheetViews>
    <sheetView showGridLines="0" tabSelected="1" zoomScale="70" zoomScaleNormal="70" zoomScaleSheetLayoutView="40" workbookViewId="0">
      <selection activeCell="A11" sqref="A11"/>
    </sheetView>
  </sheetViews>
  <sheetFormatPr baseColWidth="10" defaultColWidth="11.42578125" defaultRowHeight="15" customHeight="1" x14ac:dyDescent="0.3"/>
  <cols>
    <col min="1" max="1" width="9.140625" style="1" customWidth="1"/>
    <col min="2" max="3" width="12.28515625" style="1" bestFit="1" customWidth="1"/>
    <col min="4" max="4" width="13.28515625" style="1" bestFit="1" customWidth="1"/>
    <col min="5" max="5" width="12.28515625" style="1" bestFit="1" customWidth="1"/>
    <col min="6" max="8" width="13.28515625" style="1" bestFit="1" customWidth="1"/>
    <col min="9" max="9" width="12.28515625" style="1" bestFit="1" customWidth="1"/>
    <col min="10" max="10" width="12.85546875" style="1" bestFit="1" customWidth="1"/>
    <col min="11" max="11" width="12.28515625" style="1" bestFit="1" customWidth="1"/>
    <col min="12" max="12" width="12.42578125" style="1" bestFit="1" customWidth="1"/>
    <col min="13" max="13" width="12.28515625" style="1" bestFit="1" customWidth="1"/>
    <col min="14" max="14" width="16.140625" style="1" bestFit="1" customWidth="1"/>
    <col min="15" max="15" width="13.7109375" style="1" bestFit="1" customWidth="1"/>
    <col min="16" max="16" width="11.7109375" style="1" bestFit="1" customWidth="1"/>
    <col min="17" max="17" width="12.28515625" style="1" bestFit="1" customWidth="1"/>
    <col min="18" max="18" width="12.28515625" style="1" customWidth="1"/>
    <col min="19" max="19" width="16.85546875" style="1" bestFit="1" customWidth="1"/>
    <col min="20" max="20" width="16.85546875" style="1" customWidth="1"/>
    <col min="21" max="21" width="16.28515625" style="3" bestFit="1" customWidth="1"/>
    <col min="22" max="23" width="15.28515625" style="3" bestFit="1" customWidth="1"/>
    <col min="24" max="24" width="15.85546875" style="3" customWidth="1"/>
    <col min="25" max="25" width="12.85546875" style="3" bestFit="1" customWidth="1"/>
    <col min="26" max="26" width="12.7109375" style="3" bestFit="1" customWidth="1"/>
    <col min="27" max="27" width="13.85546875" style="3" bestFit="1" customWidth="1"/>
    <col min="28" max="39" width="15.5703125" style="3" bestFit="1" customWidth="1"/>
    <col min="40" max="40" width="20.5703125" style="3" customWidth="1"/>
    <col min="41" max="41" width="21" style="3" bestFit="1" customWidth="1"/>
    <col min="42" max="42" width="18.42578125" style="3" customWidth="1"/>
    <col min="43" max="43" width="12.7109375" style="3" bestFit="1" customWidth="1"/>
    <col min="44" max="44" width="12.7109375" style="1" bestFit="1" customWidth="1"/>
    <col min="45" max="257" width="9.140625" style="1" customWidth="1"/>
    <col min="258" max="16384" width="11.42578125" style="1"/>
  </cols>
  <sheetData>
    <row r="1" spans="1:41" ht="15" customHeight="1" x14ac:dyDescent="0.3">
      <c r="A1" s="61"/>
      <c r="B1" s="61"/>
      <c r="C1" s="61"/>
      <c r="D1" s="61"/>
      <c r="F1" s="2"/>
    </row>
    <row r="2" spans="1:41" ht="15" customHeight="1" x14ac:dyDescent="0.3">
      <c r="A2" s="61"/>
      <c r="B2" s="61"/>
      <c r="C2" s="61"/>
      <c r="D2" s="61"/>
    </row>
    <row r="3" spans="1:41" ht="15" customHeight="1" x14ac:dyDescent="0.3">
      <c r="A3" s="61"/>
      <c r="B3" s="61"/>
      <c r="C3" s="61"/>
      <c r="D3" s="61"/>
    </row>
    <row r="4" spans="1:41" ht="15" customHeight="1" x14ac:dyDescent="0.3">
      <c r="A4" s="61"/>
      <c r="B4" s="61"/>
      <c r="C4" s="61"/>
      <c r="D4" s="61"/>
      <c r="F4" s="4"/>
    </row>
    <row r="6" spans="1:41" ht="15" customHeight="1" x14ac:dyDescent="0.3">
      <c r="A6" s="55" t="s">
        <v>3</v>
      </c>
      <c r="I6" s="5"/>
      <c r="J6" s="6"/>
      <c r="K6" s="7"/>
    </row>
    <row r="7" spans="1:41" ht="15" customHeight="1" x14ac:dyDescent="0.3">
      <c r="A7" s="55" t="s">
        <v>4</v>
      </c>
      <c r="K7" s="8"/>
    </row>
    <row r="8" spans="1:41" ht="15" customHeight="1" x14ac:dyDescent="0.3">
      <c r="A8" s="55" t="s">
        <v>31</v>
      </c>
    </row>
    <row r="9" spans="1:41" ht="15" customHeight="1" x14ac:dyDescent="0.3">
      <c r="A9" s="56" t="s">
        <v>0</v>
      </c>
    </row>
    <row r="10" spans="1:41" ht="15" customHeight="1" x14ac:dyDescent="0.3">
      <c r="A10" s="56" t="s">
        <v>5</v>
      </c>
    </row>
    <row r="12" spans="1:41" ht="17.25" x14ac:dyDescent="0.3">
      <c r="U12" s="59" t="s">
        <v>29</v>
      </c>
      <c r="V12" s="59"/>
      <c r="W12" s="59"/>
      <c r="X12" s="59"/>
      <c r="AA12" s="58" t="s">
        <v>6</v>
      </c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</row>
    <row r="13" spans="1:41" ht="44.25" customHeight="1" x14ac:dyDescent="0.3">
      <c r="U13" s="18" t="s">
        <v>7</v>
      </c>
      <c r="V13" s="18" t="s">
        <v>8</v>
      </c>
      <c r="W13" s="18" t="s">
        <v>9</v>
      </c>
      <c r="X13" s="19" t="s">
        <v>10</v>
      </c>
      <c r="AA13" s="39" t="s">
        <v>1</v>
      </c>
      <c r="AB13" s="39" t="s">
        <v>11</v>
      </c>
      <c r="AC13" s="39" t="s">
        <v>12</v>
      </c>
      <c r="AD13" s="39" t="s">
        <v>13</v>
      </c>
      <c r="AE13" s="39" t="s">
        <v>14</v>
      </c>
      <c r="AF13" s="39" t="s">
        <v>15</v>
      </c>
      <c r="AG13" s="39" t="s">
        <v>16</v>
      </c>
      <c r="AH13" s="39" t="s">
        <v>17</v>
      </c>
      <c r="AI13" s="39" t="s">
        <v>18</v>
      </c>
      <c r="AJ13" s="39" t="s">
        <v>19</v>
      </c>
      <c r="AK13" s="39" t="s">
        <v>20</v>
      </c>
      <c r="AL13" s="39" t="s">
        <v>21</v>
      </c>
      <c r="AM13" s="39" t="s">
        <v>22</v>
      </c>
      <c r="AN13" s="39" t="s">
        <v>2</v>
      </c>
      <c r="AO13" s="48" t="s">
        <v>27</v>
      </c>
    </row>
    <row r="14" spans="1:41" ht="17.25" x14ac:dyDescent="0.3">
      <c r="U14" s="20">
        <v>40909</v>
      </c>
      <c r="V14" s="21">
        <v>1635720.6068000002</v>
      </c>
      <c r="W14" s="22">
        <v>4689686</v>
      </c>
      <c r="X14" s="23">
        <v>2.8670458637643175</v>
      </c>
      <c r="AA14" s="33">
        <v>1993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9706.8538000000008</v>
      </c>
      <c r="AM14" s="21">
        <v>12023.8884</v>
      </c>
      <c r="AN14" s="47">
        <f t="shared" ref="AN14:AN32" si="0">SUM(AB14:AM14)</f>
        <v>21730.742200000001</v>
      </c>
      <c r="AO14" s="49">
        <f t="shared" ref="AO14:AO43" si="1">+AN49/AN14</f>
        <v>1.4981080581775987</v>
      </c>
    </row>
    <row r="15" spans="1:41" ht="17.25" x14ac:dyDescent="0.3">
      <c r="U15" s="20">
        <v>40940</v>
      </c>
      <c r="V15" s="21">
        <v>1767022.1736000001</v>
      </c>
      <c r="W15" s="22">
        <v>5030829</v>
      </c>
      <c r="X15" s="23">
        <v>2.8470661405173892</v>
      </c>
      <c r="AA15" s="33">
        <v>1994</v>
      </c>
      <c r="AB15" s="21">
        <v>14986.870800000001</v>
      </c>
      <c r="AC15" s="21">
        <v>8139.3832000000002</v>
      </c>
      <c r="AD15" s="21">
        <v>0</v>
      </c>
      <c r="AE15" s="21">
        <v>0</v>
      </c>
      <c r="AF15" s="21">
        <v>0</v>
      </c>
      <c r="AG15" s="21">
        <v>4259.2872000000007</v>
      </c>
      <c r="AH15" s="21">
        <v>0</v>
      </c>
      <c r="AI15" s="21">
        <v>8467.8685999999998</v>
      </c>
      <c r="AJ15" s="21">
        <v>11391.1682</v>
      </c>
      <c r="AK15" s="21">
        <v>11439.669400000001</v>
      </c>
      <c r="AL15" s="21">
        <v>4958.1454000000003</v>
      </c>
      <c r="AM15" s="21">
        <v>24856.865000000002</v>
      </c>
      <c r="AN15" s="47">
        <f t="shared" si="0"/>
        <v>88499.257800000007</v>
      </c>
      <c r="AO15" s="40">
        <f t="shared" si="1"/>
        <v>1.7810092866112148</v>
      </c>
    </row>
    <row r="16" spans="1:41" ht="17.25" x14ac:dyDescent="0.3">
      <c r="U16" s="20">
        <v>40969</v>
      </c>
      <c r="V16" s="21">
        <v>2033937.5048</v>
      </c>
      <c r="W16" s="22">
        <v>5737815</v>
      </c>
      <c r="X16" s="23">
        <v>2.8210380045891368</v>
      </c>
      <c r="AA16" s="33">
        <v>1995</v>
      </c>
      <c r="AB16" s="21">
        <v>6816.6232</v>
      </c>
      <c r="AC16" s="21">
        <v>12976.275600000001</v>
      </c>
      <c r="AD16" s="21">
        <v>16688.822</v>
      </c>
      <c r="AE16" s="21">
        <v>14881.050000000001</v>
      </c>
      <c r="AF16" s="21">
        <v>16682.208200000001</v>
      </c>
      <c r="AG16" s="21">
        <v>15981.145400000001</v>
      </c>
      <c r="AH16" s="21">
        <v>44865.814600000005</v>
      </c>
      <c r="AI16" s="21">
        <v>66226.184000000008</v>
      </c>
      <c r="AJ16" s="21">
        <v>37703.069200000005</v>
      </c>
      <c r="AK16" s="21">
        <v>132408.27600000001</v>
      </c>
      <c r="AL16" s="21">
        <v>172800.9572</v>
      </c>
      <c r="AM16" s="21">
        <v>151427.3602</v>
      </c>
      <c r="AN16" s="47">
        <f t="shared" si="0"/>
        <v>689457.78560000006</v>
      </c>
      <c r="AO16" s="40">
        <f t="shared" si="1"/>
        <v>1.9620055473342672</v>
      </c>
    </row>
    <row r="17" spans="19:41" ht="17.25" x14ac:dyDescent="0.3">
      <c r="U17" s="20">
        <v>41000</v>
      </c>
      <c r="V17" s="21">
        <v>1514641.7702000001</v>
      </c>
      <c r="W17" s="22">
        <v>4216607</v>
      </c>
      <c r="X17" s="23">
        <v>2.7838972111822984</v>
      </c>
      <c r="AA17" s="33">
        <v>1996</v>
      </c>
      <c r="AB17" s="21">
        <v>196119.01140000002</v>
      </c>
      <c r="AC17" s="21">
        <v>216247.00940000001</v>
      </c>
      <c r="AD17" s="21">
        <v>170329.60060000001</v>
      </c>
      <c r="AE17" s="21">
        <v>221626.2334</v>
      </c>
      <c r="AF17" s="21">
        <v>172752.45600000001</v>
      </c>
      <c r="AG17" s="21">
        <v>298511.65840000001</v>
      </c>
      <c r="AH17" s="21">
        <v>118402.4522</v>
      </c>
      <c r="AI17" s="21">
        <v>156217.95600000001</v>
      </c>
      <c r="AJ17" s="21">
        <v>108627.2558</v>
      </c>
      <c r="AK17" s="21">
        <v>131722.64540000001</v>
      </c>
      <c r="AL17" s="21">
        <v>139881.87</v>
      </c>
      <c r="AM17" s="21">
        <v>186209.33440000002</v>
      </c>
      <c r="AN17" s="47">
        <f t="shared" si="0"/>
        <v>2116647.483</v>
      </c>
      <c r="AO17" s="40">
        <f t="shared" si="1"/>
        <v>1.7297991419953418</v>
      </c>
    </row>
    <row r="18" spans="19:41" ht="17.25" x14ac:dyDescent="0.3">
      <c r="U18" s="20">
        <v>41030</v>
      </c>
      <c r="V18" s="21">
        <v>1544031.2927999999</v>
      </c>
      <c r="W18" s="22">
        <v>4292526</v>
      </c>
      <c r="X18" s="23">
        <v>2.7800770748731294</v>
      </c>
      <c r="AA18" s="33">
        <v>1997</v>
      </c>
      <c r="AB18" s="21">
        <v>256139.2464</v>
      </c>
      <c r="AC18" s="21">
        <v>204597.90300000002</v>
      </c>
      <c r="AD18" s="21">
        <v>268414.45920000004</v>
      </c>
      <c r="AE18" s="21">
        <v>271952.84220000001</v>
      </c>
      <c r="AF18" s="21">
        <v>188707.14620000002</v>
      </c>
      <c r="AG18" s="21">
        <v>93320.718000000008</v>
      </c>
      <c r="AH18" s="21">
        <v>89762.493600000002</v>
      </c>
      <c r="AI18" s="21">
        <v>131647.68900000001</v>
      </c>
      <c r="AJ18" s="21">
        <v>88386.823199999999</v>
      </c>
      <c r="AK18" s="21">
        <v>126208.94080000001</v>
      </c>
      <c r="AL18" s="21">
        <v>94273.105200000005</v>
      </c>
      <c r="AM18" s="21">
        <v>128296.697</v>
      </c>
      <c r="AN18" s="47">
        <f t="shared" si="0"/>
        <v>1941708.0638000001</v>
      </c>
      <c r="AO18" s="40">
        <f t="shared" si="1"/>
        <v>1.8310126358759369</v>
      </c>
    </row>
    <row r="19" spans="19:41" ht="17.25" x14ac:dyDescent="0.3">
      <c r="U19" s="20">
        <v>41061</v>
      </c>
      <c r="V19" s="21">
        <v>1384823.8991999999</v>
      </c>
      <c r="W19" s="22">
        <v>3728480</v>
      </c>
      <c r="X19" s="23">
        <v>2.6923856543448657</v>
      </c>
      <c r="AA19" s="33">
        <v>1998</v>
      </c>
      <c r="AB19" s="21">
        <v>126819.61500000001</v>
      </c>
      <c r="AC19" s="21">
        <v>106047.8738</v>
      </c>
      <c r="AD19" s="21">
        <v>208306.04020000002</v>
      </c>
      <c r="AE19" s="21">
        <v>168953.9302</v>
      </c>
      <c r="AF19" s="21">
        <v>65101.838000000003</v>
      </c>
      <c r="AG19" s="21">
        <v>105540.81580000001</v>
      </c>
      <c r="AH19" s="21">
        <v>88210.455200000011</v>
      </c>
      <c r="AI19" s="21">
        <v>123618.53580000001</v>
      </c>
      <c r="AJ19" s="21">
        <v>127097.3946</v>
      </c>
      <c r="AK19" s="21">
        <v>186293.10920000001</v>
      </c>
      <c r="AL19" s="21">
        <v>170450.8536</v>
      </c>
      <c r="AM19" s="21">
        <v>192106.63940000001</v>
      </c>
      <c r="AN19" s="47">
        <f t="shared" si="0"/>
        <v>1668547.1007999999</v>
      </c>
      <c r="AO19" s="40">
        <f t="shared" si="1"/>
        <v>1.7246974919798441</v>
      </c>
    </row>
    <row r="20" spans="19:41" ht="17.25" x14ac:dyDescent="0.3">
      <c r="U20" s="20">
        <v>41091</v>
      </c>
      <c r="V20" s="21">
        <v>1391091.577</v>
      </c>
      <c r="W20" s="22">
        <v>3852834</v>
      </c>
      <c r="X20" s="23">
        <v>2.7696479970850976</v>
      </c>
      <c r="AA20" s="33">
        <v>1999</v>
      </c>
      <c r="AB20" s="21">
        <v>272415.80820000003</v>
      </c>
      <c r="AC20" s="21">
        <v>348265.07120000001</v>
      </c>
      <c r="AD20" s="21">
        <v>554130.61920000007</v>
      </c>
      <c r="AE20" s="21">
        <v>348571.51060000004</v>
      </c>
      <c r="AF20" s="21">
        <v>344779.59860000003</v>
      </c>
      <c r="AG20" s="21">
        <v>279629.25940000004</v>
      </c>
      <c r="AH20" s="21">
        <v>341324.99040000001</v>
      </c>
      <c r="AI20" s="21">
        <v>315727.3798</v>
      </c>
      <c r="AJ20" s="21">
        <v>357008.5148</v>
      </c>
      <c r="AK20" s="21">
        <v>447588.91500000004</v>
      </c>
      <c r="AL20" s="21">
        <v>336183.86320000002</v>
      </c>
      <c r="AM20" s="21">
        <v>489030.98580000002</v>
      </c>
      <c r="AN20" s="47">
        <f t="shared" si="0"/>
        <v>4434656.5162000004</v>
      </c>
      <c r="AO20" s="40">
        <f t="shared" si="1"/>
        <v>2.2778972763951533</v>
      </c>
    </row>
    <row r="21" spans="19:41" ht="17.25" x14ac:dyDescent="0.3">
      <c r="U21" s="20">
        <v>41122</v>
      </c>
      <c r="V21" s="21">
        <v>1478781.7466</v>
      </c>
      <c r="W21" s="22">
        <v>4048067</v>
      </c>
      <c r="X21" s="23">
        <v>2.737433708055482</v>
      </c>
      <c r="AA21" s="33">
        <v>2000</v>
      </c>
      <c r="AB21" s="21">
        <v>482313.56960000005</v>
      </c>
      <c r="AC21" s="21">
        <v>587115.84440000006</v>
      </c>
      <c r="AD21" s="21">
        <v>701461.83260000008</v>
      </c>
      <c r="AE21" s="21">
        <v>650085.83420000004</v>
      </c>
      <c r="AF21" s="21">
        <v>564382.00919999997</v>
      </c>
      <c r="AG21" s="21">
        <v>609609.37820000004</v>
      </c>
      <c r="AH21" s="21">
        <v>533980.57520000008</v>
      </c>
      <c r="AI21" s="21">
        <v>689933.97920000006</v>
      </c>
      <c r="AJ21" s="21">
        <v>762419.02260000003</v>
      </c>
      <c r="AK21" s="21">
        <v>644598.58480000007</v>
      </c>
      <c r="AL21" s="21">
        <v>590380.85700000008</v>
      </c>
      <c r="AM21" s="21">
        <v>783404.61</v>
      </c>
      <c r="AN21" s="47">
        <f t="shared" si="0"/>
        <v>7599686.0970000001</v>
      </c>
      <c r="AO21" s="40">
        <f t="shared" si="1"/>
        <v>3.0003673453040518</v>
      </c>
    </row>
    <row r="22" spans="19:41" ht="17.25" x14ac:dyDescent="0.3">
      <c r="U22" s="20">
        <v>41153</v>
      </c>
      <c r="V22" s="21">
        <v>1507653.1882</v>
      </c>
      <c r="W22" s="22">
        <v>4245761</v>
      </c>
      <c r="X22" s="23">
        <v>2.816139038626682</v>
      </c>
      <c r="Y22" s="9"/>
      <c r="AA22" s="33">
        <v>2001</v>
      </c>
      <c r="AB22" s="21">
        <v>887799.03380000009</v>
      </c>
      <c r="AC22" s="21">
        <v>1038589.2646000001</v>
      </c>
      <c r="AD22" s="21">
        <v>1291073.2842000001</v>
      </c>
      <c r="AE22" s="21">
        <v>1090432.6382000002</v>
      </c>
      <c r="AF22" s="21">
        <v>995630.429</v>
      </c>
      <c r="AG22" s="21">
        <v>907492.72560000001</v>
      </c>
      <c r="AH22" s="21">
        <v>983663.8602</v>
      </c>
      <c r="AI22" s="21">
        <v>870221.75800000003</v>
      </c>
      <c r="AJ22" s="21">
        <v>708203.49940000009</v>
      </c>
      <c r="AK22" s="21">
        <v>891405.7594000001</v>
      </c>
      <c r="AL22" s="21">
        <v>802474.4</v>
      </c>
      <c r="AM22" s="21">
        <v>906904.09740000009</v>
      </c>
      <c r="AN22" s="47">
        <f t="shared" si="0"/>
        <v>11373890.749800002</v>
      </c>
      <c r="AO22" s="40">
        <f t="shared" si="1"/>
        <v>2.8767594765736031</v>
      </c>
    </row>
    <row r="23" spans="19:41" ht="17.25" x14ac:dyDescent="0.3">
      <c r="U23" s="20">
        <v>41183</v>
      </c>
      <c r="V23" s="21">
        <v>1470049.3260000001</v>
      </c>
      <c r="W23" s="24">
        <v>4276383</v>
      </c>
      <c r="X23" s="23">
        <v>2.9090064696237272</v>
      </c>
      <c r="Y23" s="9"/>
      <c r="AA23" s="33">
        <v>2002</v>
      </c>
      <c r="AB23" s="21">
        <v>981673.10640000005</v>
      </c>
      <c r="AC23" s="21">
        <v>1349104.97</v>
      </c>
      <c r="AD23" s="21">
        <v>1459720.7750000001</v>
      </c>
      <c r="AE23" s="21">
        <v>1269715.1194</v>
      </c>
      <c r="AF23" s="21">
        <v>1180843.2842000001</v>
      </c>
      <c r="AG23" s="21">
        <v>1235111.7178</v>
      </c>
      <c r="AH23" s="21">
        <v>1241972.433</v>
      </c>
      <c r="AI23" s="21">
        <v>1426960.419</v>
      </c>
      <c r="AJ23" s="21">
        <v>1287684.814</v>
      </c>
      <c r="AK23" s="21">
        <v>1359407.0658</v>
      </c>
      <c r="AL23" s="21">
        <v>1202629.1414000001</v>
      </c>
      <c r="AM23" s="21">
        <v>1224503.1826000002</v>
      </c>
      <c r="AN23" s="47">
        <f t="shared" si="0"/>
        <v>15219326.0286</v>
      </c>
      <c r="AO23" s="40">
        <f t="shared" si="1"/>
        <v>2.7284768012700145</v>
      </c>
    </row>
    <row r="24" spans="19:41" ht="17.25" x14ac:dyDescent="0.3">
      <c r="U24" s="20">
        <v>41214</v>
      </c>
      <c r="V24" s="21">
        <v>1491526.5392000002</v>
      </c>
      <c r="W24" s="22">
        <v>4302878</v>
      </c>
      <c r="X24" s="23">
        <v>2.8848819561118266</v>
      </c>
      <c r="Y24" s="9"/>
      <c r="AA24" s="33">
        <v>2003</v>
      </c>
      <c r="AB24" s="21">
        <v>1477046.7264</v>
      </c>
      <c r="AC24" s="21">
        <v>1631675.1658000001</v>
      </c>
      <c r="AD24" s="21">
        <v>2254703.9442000003</v>
      </c>
      <c r="AE24" s="21">
        <v>1862029.4106000001</v>
      </c>
      <c r="AF24" s="21">
        <v>1837423.87</v>
      </c>
      <c r="AG24" s="21">
        <v>1755412.75</v>
      </c>
      <c r="AH24" s="21">
        <v>1853680.5904000001</v>
      </c>
      <c r="AI24" s="21">
        <v>1931480.9244000001</v>
      </c>
      <c r="AJ24" s="21">
        <v>1854831.3916000002</v>
      </c>
      <c r="AK24" s="21">
        <v>1576412.4576000001</v>
      </c>
      <c r="AL24" s="21">
        <v>1635822.0184000002</v>
      </c>
      <c r="AM24" s="21">
        <v>1772782.7934000001</v>
      </c>
      <c r="AN24" s="47">
        <f t="shared" si="0"/>
        <v>21443302.042800002</v>
      </c>
      <c r="AO24" s="40">
        <f t="shared" si="1"/>
        <v>2.662456457780936</v>
      </c>
    </row>
    <row r="25" spans="19:41" ht="17.25" x14ac:dyDescent="0.3">
      <c r="S25" s="10"/>
      <c r="T25" s="10"/>
      <c r="U25" s="20">
        <v>41244</v>
      </c>
      <c r="V25" s="21">
        <v>1258264</v>
      </c>
      <c r="W25" s="22">
        <v>3447115</v>
      </c>
      <c r="X25" s="23">
        <v>2.7395800881214116</v>
      </c>
      <c r="Y25" s="9"/>
      <c r="AA25" s="33">
        <v>2004</v>
      </c>
      <c r="AB25" s="21">
        <v>1996408.5990000002</v>
      </c>
      <c r="AC25" s="21">
        <v>2029828.1304000001</v>
      </c>
      <c r="AD25" s="21">
        <v>2234558.3094000001</v>
      </c>
      <c r="AE25" s="21">
        <v>2098175.1395999999</v>
      </c>
      <c r="AF25" s="21">
        <v>2146599.1786000002</v>
      </c>
      <c r="AG25" s="21">
        <v>1814542.3266</v>
      </c>
      <c r="AH25" s="21">
        <v>1853530.6776000001</v>
      </c>
      <c r="AI25" s="21">
        <v>1873491.1260000002</v>
      </c>
      <c r="AJ25" s="21">
        <v>1825230.2274000002</v>
      </c>
      <c r="AK25" s="21">
        <v>1836456.0506000002</v>
      </c>
      <c r="AL25" s="21">
        <v>1560850.1862000001</v>
      </c>
      <c r="AM25" s="21">
        <v>1684038.8250000002</v>
      </c>
      <c r="AN25" s="47">
        <f t="shared" si="0"/>
        <v>22953708.7764</v>
      </c>
      <c r="AO25" s="40">
        <f t="shared" si="1"/>
        <v>2.8388009377811616</v>
      </c>
    </row>
    <row r="26" spans="19:41" ht="17.25" x14ac:dyDescent="0.3">
      <c r="U26" s="20">
        <v>41275</v>
      </c>
      <c r="V26" s="21">
        <v>1614587</v>
      </c>
      <c r="W26" s="22">
        <v>5019052</v>
      </c>
      <c r="X26" s="23">
        <v>3.1085670824799161</v>
      </c>
      <c r="Y26" s="9"/>
      <c r="AA26" s="33">
        <v>2005</v>
      </c>
      <c r="AB26" s="21">
        <v>1977199.9192000001</v>
      </c>
      <c r="AC26" s="21">
        <v>1884117.2980000002</v>
      </c>
      <c r="AD26" s="21">
        <v>2205034.3062</v>
      </c>
      <c r="AE26" s="21">
        <v>1948066.1302</v>
      </c>
      <c r="AF26" s="21">
        <v>2056159.8728</v>
      </c>
      <c r="AG26" s="21">
        <v>2060985.7422000002</v>
      </c>
      <c r="AH26" s="21">
        <v>2196121.1084000003</v>
      </c>
      <c r="AI26" s="21">
        <v>2288436.5288</v>
      </c>
      <c r="AJ26" s="21">
        <v>2101523.9270000001</v>
      </c>
      <c r="AK26" s="21">
        <v>1784004.2074000002</v>
      </c>
      <c r="AL26" s="21">
        <v>1727566.4474000002</v>
      </c>
      <c r="AM26" s="21">
        <v>1871813.4254000001</v>
      </c>
      <c r="AN26" s="47">
        <f t="shared" si="0"/>
        <v>24101028.913000003</v>
      </c>
      <c r="AO26" s="40">
        <f t="shared" si="1"/>
        <v>2.8707801749775026</v>
      </c>
    </row>
    <row r="27" spans="19:41" ht="17.25" x14ac:dyDescent="0.3">
      <c r="U27" s="20">
        <v>41306</v>
      </c>
      <c r="V27" s="21">
        <v>1544536.1462000001</v>
      </c>
      <c r="W27" s="22">
        <v>4343056</v>
      </c>
      <c r="X27" s="23">
        <v>2.8118836912202787</v>
      </c>
      <c r="Y27" s="9"/>
      <c r="AA27" s="33">
        <v>2006</v>
      </c>
      <c r="AB27" s="21">
        <v>1931366.2852</v>
      </c>
      <c r="AC27" s="21">
        <v>1952636.2660000001</v>
      </c>
      <c r="AD27" s="21">
        <v>2247056.1868000003</v>
      </c>
      <c r="AE27" s="21">
        <v>2159632.7738000001</v>
      </c>
      <c r="AF27" s="21">
        <v>2193876.8256000006</v>
      </c>
      <c r="AG27" s="21">
        <v>1988269.2158000001</v>
      </c>
      <c r="AH27" s="21">
        <v>2026616.0282000001</v>
      </c>
      <c r="AI27" s="21">
        <v>2245310.1436000001</v>
      </c>
      <c r="AJ27" s="21">
        <v>2044164.6442000002</v>
      </c>
      <c r="AK27" s="21">
        <v>1947631.8240000003</v>
      </c>
      <c r="AL27" s="21">
        <v>1842450.358</v>
      </c>
      <c r="AM27" s="21">
        <v>1933703.1612000002</v>
      </c>
      <c r="AN27" s="47">
        <f t="shared" si="0"/>
        <v>24512713.712400004</v>
      </c>
      <c r="AO27" s="40">
        <f t="shared" si="1"/>
        <v>2.8894178682538607</v>
      </c>
    </row>
    <row r="28" spans="19:41" ht="17.25" x14ac:dyDescent="0.3">
      <c r="U28" s="20">
        <v>41334</v>
      </c>
      <c r="V28" s="21">
        <v>1571454.3122</v>
      </c>
      <c r="W28" s="22">
        <v>4449491</v>
      </c>
      <c r="X28" s="23">
        <v>2.8314478922208144</v>
      </c>
      <c r="Y28" s="9"/>
      <c r="AA28" s="33">
        <v>2007</v>
      </c>
      <c r="AB28" s="21">
        <v>2391179.7072000001</v>
      </c>
      <c r="AC28" s="21">
        <v>2307958.2618</v>
      </c>
      <c r="AD28" s="21">
        <v>2860658.0956000001</v>
      </c>
      <c r="AE28" s="21">
        <v>2407826.6418000003</v>
      </c>
      <c r="AF28" s="21">
        <v>2371161.9391999999</v>
      </c>
      <c r="AG28" s="21">
        <v>2073459.3689999999</v>
      </c>
      <c r="AH28" s="21">
        <v>2276247.2954000002</v>
      </c>
      <c r="AI28" s="21">
        <v>2393950.8894000007</v>
      </c>
      <c r="AJ28" s="21">
        <v>2312038.9764</v>
      </c>
      <c r="AK28" s="21">
        <v>2113651.4316000002</v>
      </c>
      <c r="AL28" s="21">
        <v>1989435.4492000001</v>
      </c>
      <c r="AM28" s="21">
        <v>1817827.1806000001</v>
      </c>
      <c r="AN28" s="47">
        <f t="shared" si="0"/>
        <v>27315395.237199999</v>
      </c>
      <c r="AO28" s="40">
        <f t="shared" si="1"/>
        <v>2.8194181461126231</v>
      </c>
    </row>
    <row r="29" spans="19:41" ht="17.25" x14ac:dyDescent="0.3">
      <c r="U29" s="20">
        <v>41365</v>
      </c>
      <c r="V29" s="21">
        <v>1312310.196</v>
      </c>
      <c r="W29" s="22">
        <v>3859105</v>
      </c>
      <c r="X29" s="23">
        <v>2.9406957377629031</v>
      </c>
      <c r="Y29" s="9"/>
      <c r="AA29" s="33">
        <v>2008</v>
      </c>
      <c r="AB29" s="21">
        <v>1952155.6632000001</v>
      </c>
      <c r="AC29" s="21">
        <v>2066653.7688000002</v>
      </c>
      <c r="AD29" s="21">
        <v>2147626.5222</v>
      </c>
      <c r="AE29" s="21">
        <v>1690571.0548</v>
      </c>
      <c r="AF29" s="21">
        <v>1693320.1909999999</v>
      </c>
      <c r="AG29" s="21">
        <v>1404114.1492000001</v>
      </c>
      <c r="AH29" s="21">
        <v>1440218.8834000002</v>
      </c>
      <c r="AI29" s="21">
        <v>1484961.2404</v>
      </c>
      <c r="AJ29" s="21">
        <v>1627016.8459999999</v>
      </c>
      <c r="AK29" s="21">
        <v>1669660.4238</v>
      </c>
      <c r="AL29" s="21">
        <v>1436819.3902</v>
      </c>
      <c r="AM29" s="21">
        <v>1557100.1616000002</v>
      </c>
      <c r="AN29" s="47">
        <f t="shared" si="0"/>
        <v>20170218.294599999</v>
      </c>
      <c r="AO29" s="40">
        <f t="shared" si="1"/>
        <v>2.8771583010351782</v>
      </c>
    </row>
    <row r="30" spans="19:41" ht="17.25" x14ac:dyDescent="0.3">
      <c r="U30" s="20">
        <v>41395</v>
      </c>
      <c r="V30" s="21">
        <v>1211835.551</v>
      </c>
      <c r="W30" s="24">
        <v>3548588</v>
      </c>
      <c r="X30" s="23">
        <v>2.9282752078627539</v>
      </c>
      <c r="Y30" s="9"/>
      <c r="AA30" s="33">
        <v>2009</v>
      </c>
      <c r="AB30" s="21">
        <v>2144350.4865999999</v>
      </c>
      <c r="AC30" s="21">
        <v>1854507.3154000002</v>
      </c>
      <c r="AD30" s="21">
        <v>2270903.3450000002</v>
      </c>
      <c r="AE30" s="21">
        <v>2034878.8690000002</v>
      </c>
      <c r="AF30" s="21">
        <v>1770706.0602000002</v>
      </c>
      <c r="AG30" s="21">
        <v>1716199.5298000001</v>
      </c>
      <c r="AH30" s="21">
        <v>1789844.1928000001</v>
      </c>
      <c r="AI30" s="21">
        <v>1812026.878</v>
      </c>
      <c r="AJ30" s="21">
        <v>1819976.6655999999</v>
      </c>
      <c r="AK30" s="21">
        <v>1772273.5308000001</v>
      </c>
      <c r="AL30" s="21">
        <v>1660727.3846000002</v>
      </c>
      <c r="AM30" s="21">
        <v>1792192.0918000001</v>
      </c>
      <c r="AN30" s="47">
        <f t="shared" si="0"/>
        <v>22438586.349599998</v>
      </c>
      <c r="AO30" s="40">
        <f t="shared" si="1"/>
        <v>2.8964297031643698</v>
      </c>
    </row>
    <row r="31" spans="19:41" ht="17.25" x14ac:dyDescent="0.3">
      <c r="U31" s="20">
        <v>41426</v>
      </c>
      <c r="V31" s="21">
        <v>942025.58000000007</v>
      </c>
      <c r="W31" s="24">
        <v>2656150</v>
      </c>
      <c r="X31" s="23">
        <v>2.8196155777425913</v>
      </c>
      <c r="Y31" s="9"/>
      <c r="AA31" s="33">
        <v>2010</v>
      </c>
      <c r="AB31" s="21">
        <v>1819654.794</v>
      </c>
      <c r="AC31" s="21">
        <v>2023902.1656000002</v>
      </c>
      <c r="AD31" s="21">
        <v>2204148.057</v>
      </c>
      <c r="AE31" s="21">
        <v>1416552.5024000001</v>
      </c>
      <c r="AF31" s="21">
        <v>1209073.1872000003</v>
      </c>
      <c r="AG31" s="21">
        <v>1199487.5864000001</v>
      </c>
      <c r="AH31" s="21">
        <v>1260898.9240000001</v>
      </c>
      <c r="AI31" s="21">
        <v>1489341.7806000002</v>
      </c>
      <c r="AJ31" s="21">
        <v>1406880.9221999999</v>
      </c>
      <c r="AK31" s="21">
        <v>1723578.3260000001</v>
      </c>
      <c r="AL31" s="21">
        <v>1347321.4486</v>
      </c>
      <c r="AM31" s="21">
        <v>1623582.0792000003</v>
      </c>
      <c r="AN31" s="47">
        <f t="shared" si="0"/>
        <v>18724421.773200002</v>
      </c>
      <c r="AO31" s="40">
        <f t="shared" si="1"/>
        <v>2.8786687061892784</v>
      </c>
    </row>
    <row r="32" spans="19:41" ht="17.25" x14ac:dyDescent="0.3">
      <c r="U32" s="20">
        <v>41456</v>
      </c>
      <c r="V32" s="21">
        <v>943178.5858</v>
      </c>
      <c r="W32" s="24">
        <v>2773142</v>
      </c>
      <c r="X32" s="23">
        <v>2.9402088233882377</v>
      </c>
      <c r="Y32" s="9"/>
      <c r="AA32" s="33">
        <v>2011</v>
      </c>
      <c r="AB32" s="21">
        <v>1789473.82</v>
      </c>
      <c r="AC32" s="21">
        <v>1628948.0756000001</v>
      </c>
      <c r="AD32" s="21">
        <v>1892761.5346000001</v>
      </c>
      <c r="AE32" s="21">
        <v>1518662.9606000001</v>
      </c>
      <c r="AF32" s="21">
        <v>1333555.9262000001</v>
      </c>
      <c r="AG32" s="21">
        <v>1306869.2432000001</v>
      </c>
      <c r="AH32" s="21">
        <v>1389396.2396000002</v>
      </c>
      <c r="AI32" s="21">
        <v>1569174.7558000002</v>
      </c>
      <c r="AJ32" s="21">
        <v>1515852.0956000001</v>
      </c>
      <c r="AK32" s="21">
        <v>1387888.2932</v>
      </c>
      <c r="AL32" s="21">
        <v>1172315.8913999998</v>
      </c>
      <c r="AM32" s="21">
        <v>1490644.6991999999</v>
      </c>
      <c r="AN32" s="47">
        <f t="shared" si="0"/>
        <v>17995543.535</v>
      </c>
      <c r="AO32" s="40">
        <f t="shared" si="1"/>
        <v>2.9645677495786735</v>
      </c>
    </row>
    <row r="33" spans="19:44" ht="17.25" x14ac:dyDescent="0.3">
      <c r="U33" s="20">
        <v>41487</v>
      </c>
      <c r="V33" s="21">
        <v>918802.3236</v>
      </c>
      <c r="W33" s="24">
        <v>3026309</v>
      </c>
      <c r="X33" s="23">
        <v>3.2937541865833393</v>
      </c>
      <c r="Y33" s="9"/>
      <c r="AA33" s="33">
        <v>2012</v>
      </c>
      <c r="AB33" s="21">
        <v>1635720.6068000002</v>
      </c>
      <c r="AC33" s="21">
        <v>1767022.1736000001</v>
      </c>
      <c r="AD33" s="21">
        <v>2033937.5048</v>
      </c>
      <c r="AE33" s="21">
        <v>1514641.7702000001</v>
      </c>
      <c r="AF33" s="21">
        <v>1544031.2927999999</v>
      </c>
      <c r="AG33" s="21">
        <v>1384823.8991999999</v>
      </c>
      <c r="AH33" s="21">
        <v>1391091.577</v>
      </c>
      <c r="AI33" s="21">
        <v>1478781.7466</v>
      </c>
      <c r="AJ33" s="21">
        <v>1507653.1882</v>
      </c>
      <c r="AK33" s="21">
        <v>1470049.3260000001</v>
      </c>
      <c r="AL33" s="21">
        <v>1491526.5392000002</v>
      </c>
      <c r="AM33" s="21">
        <v>1258264.4270000001</v>
      </c>
      <c r="AN33" s="47">
        <f t="shared" ref="AN33:AN38" si="2">SUM(AB33:AM33)</f>
        <v>18477544.051400002</v>
      </c>
      <c r="AO33" s="40">
        <f t="shared" si="1"/>
        <v>2.8071361029211026</v>
      </c>
    </row>
    <row r="34" spans="19:44" ht="17.25" x14ac:dyDescent="0.3">
      <c r="S34" s="10"/>
      <c r="T34" s="10"/>
      <c r="U34" s="20">
        <v>41518</v>
      </c>
      <c r="V34" s="21">
        <v>670961.19160000002</v>
      </c>
      <c r="W34" s="24">
        <v>2154034</v>
      </c>
      <c r="X34" s="23">
        <v>3.2103704759188934</v>
      </c>
      <c r="Y34" s="9"/>
      <c r="AA34" s="33">
        <v>2013</v>
      </c>
      <c r="AB34" s="21">
        <v>1614587.3112000001</v>
      </c>
      <c r="AC34" s="21">
        <v>1544536.1462000001</v>
      </c>
      <c r="AD34" s="21">
        <v>1571454.3122</v>
      </c>
      <c r="AE34" s="21">
        <v>1312310.196</v>
      </c>
      <c r="AF34" s="21">
        <v>1211835.551</v>
      </c>
      <c r="AG34" s="21">
        <v>942025.58000000007</v>
      </c>
      <c r="AH34" s="21">
        <v>943178.5858</v>
      </c>
      <c r="AI34" s="21">
        <v>918802.3236</v>
      </c>
      <c r="AJ34" s="21">
        <v>670961.19160000014</v>
      </c>
      <c r="AK34" s="21">
        <v>540431.23479999998</v>
      </c>
      <c r="AL34" s="21">
        <v>593535.63959999999</v>
      </c>
      <c r="AM34" s="21">
        <v>630429.62060000002</v>
      </c>
      <c r="AN34" s="47">
        <f t="shared" si="2"/>
        <v>12494087.692600001</v>
      </c>
      <c r="AO34" s="40">
        <f t="shared" si="1"/>
        <v>2.9350993767812064</v>
      </c>
    </row>
    <row r="35" spans="19:44" ht="17.25" x14ac:dyDescent="0.3">
      <c r="U35" s="20">
        <v>41548</v>
      </c>
      <c r="V35" s="21">
        <v>540431.23479999998</v>
      </c>
      <c r="W35" s="24">
        <v>1663706</v>
      </c>
      <c r="X35" s="23">
        <v>3.0784786164620845</v>
      </c>
      <c r="Y35" s="9"/>
      <c r="AA35" s="33">
        <v>2014</v>
      </c>
      <c r="AB35" s="21">
        <v>668738.95480000007</v>
      </c>
      <c r="AC35" s="21">
        <v>582093.76560000004</v>
      </c>
      <c r="AD35" s="21">
        <v>585936.38340000005</v>
      </c>
      <c r="AE35" s="21">
        <v>526976.56099999999</v>
      </c>
      <c r="AF35" s="21">
        <v>414116.47320000001</v>
      </c>
      <c r="AG35" s="21">
        <v>357861.69500000001</v>
      </c>
      <c r="AH35" s="21">
        <v>419958.66320000001</v>
      </c>
      <c r="AI35" s="21">
        <v>448232.65820000006</v>
      </c>
      <c r="AJ35" s="21">
        <v>460737.14939999999</v>
      </c>
      <c r="AK35" s="21">
        <v>394310.3468</v>
      </c>
      <c r="AL35" s="21">
        <v>293533.6716</v>
      </c>
      <c r="AM35" s="21">
        <v>400013.647</v>
      </c>
      <c r="AN35" s="47">
        <f t="shared" si="2"/>
        <v>5552509.9692000002</v>
      </c>
      <c r="AO35" s="40">
        <f t="shared" si="1"/>
        <v>2.7478558498109793</v>
      </c>
    </row>
    <row r="36" spans="19:44" ht="17.25" x14ac:dyDescent="0.3">
      <c r="U36" s="20">
        <v>41579</v>
      </c>
      <c r="V36" s="21">
        <v>593535.63959999999</v>
      </c>
      <c r="W36" s="24">
        <v>1517729</v>
      </c>
      <c r="X36" s="23">
        <v>2.5570983421026567</v>
      </c>
      <c r="Y36" s="9"/>
      <c r="AA36" s="33">
        <v>2015</v>
      </c>
      <c r="AB36" s="21">
        <v>505856.49300000002</v>
      </c>
      <c r="AC36" s="21">
        <v>525248</v>
      </c>
      <c r="AD36" s="21">
        <v>557303.03860000009</v>
      </c>
      <c r="AE36" s="21">
        <v>559648.73300000001</v>
      </c>
      <c r="AF36" s="21">
        <v>499716.68200000003</v>
      </c>
      <c r="AG36" s="21">
        <v>582955.76419999998</v>
      </c>
      <c r="AH36" s="21">
        <v>549763.30660000001</v>
      </c>
      <c r="AI36" s="21">
        <v>488795.09360000002</v>
      </c>
      <c r="AJ36" s="21">
        <v>538890.21940000006</v>
      </c>
      <c r="AK36" s="21">
        <v>582477.36600000004</v>
      </c>
      <c r="AL36" s="21">
        <v>555949.4142</v>
      </c>
      <c r="AM36" s="21">
        <v>518850.40540000005</v>
      </c>
      <c r="AN36" s="47">
        <f t="shared" si="2"/>
        <v>6465454.5160000008</v>
      </c>
      <c r="AO36" s="40">
        <f t="shared" si="1"/>
        <v>2.7931626392714382</v>
      </c>
    </row>
    <row r="37" spans="19:44" ht="17.25" x14ac:dyDescent="0.3">
      <c r="U37" s="20">
        <v>41609</v>
      </c>
      <c r="V37" s="21">
        <v>630429.62060000002</v>
      </c>
      <c r="W37" s="24">
        <v>1661027</v>
      </c>
      <c r="X37" s="23">
        <v>2.634754056161174</v>
      </c>
      <c r="Y37" s="9"/>
      <c r="Z37" s="11"/>
      <c r="AA37" s="33">
        <v>2016</v>
      </c>
      <c r="AB37" s="21">
        <v>557069.35100000002</v>
      </c>
      <c r="AC37" s="21">
        <v>471378.7536</v>
      </c>
      <c r="AD37" s="21">
        <v>460133.08900000004</v>
      </c>
      <c r="AE37" s="21">
        <v>410331.17500000005</v>
      </c>
      <c r="AF37" s="21">
        <v>351235</v>
      </c>
      <c r="AG37" s="21">
        <v>296682</v>
      </c>
      <c r="AH37" s="21">
        <v>367233.44960000005</v>
      </c>
      <c r="AI37" s="21">
        <v>386080.57500000001</v>
      </c>
      <c r="AJ37" s="21">
        <v>376314.19700000004</v>
      </c>
      <c r="AK37" s="21">
        <v>331005.25780000002</v>
      </c>
      <c r="AL37" s="21">
        <v>311968.5368</v>
      </c>
      <c r="AM37" s="21">
        <v>343608.95600000001</v>
      </c>
      <c r="AN37" s="47">
        <f t="shared" si="2"/>
        <v>4663040.3408000004</v>
      </c>
      <c r="AO37" s="40">
        <f t="shared" si="1"/>
        <v>2.5185119882503932</v>
      </c>
    </row>
    <row r="38" spans="19:44" ht="17.25" x14ac:dyDescent="0.3">
      <c r="U38" s="20">
        <v>41640</v>
      </c>
      <c r="V38" s="21">
        <v>668739</v>
      </c>
      <c r="W38" s="24">
        <v>1574743</v>
      </c>
      <c r="X38" s="23">
        <v>2.3547946209208677</v>
      </c>
      <c r="Y38" s="9"/>
      <c r="AA38" s="33">
        <v>2017</v>
      </c>
      <c r="AB38" s="21">
        <v>410436.99580000003</v>
      </c>
      <c r="AC38" s="21">
        <v>323009.17360000004</v>
      </c>
      <c r="AD38" s="21">
        <v>424310.54360000003</v>
      </c>
      <c r="AE38" s="21">
        <v>273577.6324</v>
      </c>
      <c r="AF38" s="21">
        <v>204031.32080000002</v>
      </c>
      <c r="AG38" s="21">
        <v>152318.01860000001</v>
      </c>
      <c r="AH38" s="21">
        <v>141513.274</v>
      </c>
      <c r="AI38" s="21">
        <v>128905.16660000001</v>
      </c>
      <c r="AJ38" s="21">
        <v>224650.94460000002</v>
      </c>
      <c r="AK38" s="21">
        <v>212543.28140000001</v>
      </c>
      <c r="AL38" s="21">
        <v>241337.56200000003</v>
      </c>
      <c r="AM38" s="21">
        <v>153742.19020000001</v>
      </c>
      <c r="AN38" s="47">
        <f t="shared" si="2"/>
        <v>2890376.1036000005</v>
      </c>
      <c r="AO38" s="40">
        <f t="shared" si="1"/>
        <v>2.4699491499075785</v>
      </c>
    </row>
    <row r="39" spans="19:44" ht="17.25" x14ac:dyDescent="0.3">
      <c r="U39" s="20">
        <v>41671</v>
      </c>
      <c r="V39" s="21">
        <v>582093.76560000004</v>
      </c>
      <c r="W39" s="24">
        <v>1417511</v>
      </c>
      <c r="X39" s="23">
        <v>2.4351935783728655</v>
      </c>
      <c r="Y39" s="9"/>
      <c r="AA39" s="33">
        <v>2018</v>
      </c>
      <c r="AB39" s="21">
        <v>203343.12569999998</v>
      </c>
      <c r="AC39" s="21">
        <v>152103.34766</v>
      </c>
      <c r="AD39" s="21">
        <v>205150.91409999999</v>
      </c>
      <c r="AE39" s="21">
        <v>149631.96863999998</v>
      </c>
      <c r="AF39" s="21">
        <v>191643.20735999997</v>
      </c>
      <c r="AG39" s="21">
        <v>161988.86373999997</v>
      </c>
      <c r="AH39" s="21">
        <v>127812.84449999999</v>
      </c>
      <c r="AI39" s="21">
        <v>154089.71028</v>
      </c>
      <c r="AJ39" s="21">
        <v>156951.30703999999</v>
      </c>
      <c r="AK39" s="21">
        <v>128972.47461999999</v>
      </c>
      <c r="AL39" s="21">
        <v>105526.34091999999</v>
      </c>
      <c r="AM39" s="21">
        <v>97975.517419999989</v>
      </c>
      <c r="AN39" s="47">
        <f t="shared" ref="AN39:AN43" si="3">SUM(AB39:AM39)</f>
        <v>1835189.6219799994</v>
      </c>
      <c r="AO39" s="40">
        <f t="shared" si="1"/>
        <v>2.2966384233650241</v>
      </c>
    </row>
    <row r="40" spans="19:44" ht="17.25" x14ac:dyDescent="0.3">
      <c r="U40" s="20">
        <v>41699</v>
      </c>
      <c r="V40" s="21">
        <v>585936.38340000005</v>
      </c>
      <c r="W40" s="24">
        <v>1434870</v>
      </c>
      <c r="X40" s="23">
        <v>2.4488494666842699</v>
      </c>
      <c r="Y40" s="9"/>
      <c r="AA40" s="33">
        <v>2019</v>
      </c>
      <c r="AB40" s="21">
        <v>142720.48493999999</v>
      </c>
      <c r="AC40" s="21">
        <v>139197.50217999998</v>
      </c>
      <c r="AD40" s="21">
        <v>195227.91947999998</v>
      </c>
      <c r="AE40" s="21">
        <v>175026.98641999997</v>
      </c>
      <c r="AF40" s="21">
        <v>149144.74761999998</v>
      </c>
      <c r="AG40" s="21">
        <v>141033.95064</v>
      </c>
      <c r="AH40" s="21">
        <v>123295.57811999999</v>
      </c>
      <c r="AI40" s="21">
        <v>125548.69975999999</v>
      </c>
      <c r="AJ40" s="21">
        <v>111791.87095999999</v>
      </c>
      <c r="AK40" s="21">
        <v>123169.91477999999</v>
      </c>
      <c r="AL40" s="21">
        <v>112585.53416</v>
      </c>
      <c r="AM40" s="21">
        <v>85916.246019999991</v>
      </c>
      <c r="AN40" s="47">
        <f t="shared" si="3"/>
        <v>1624659.4350799997</v>
      </c>
      <c r="AO40" s="40">
        <f t="shared" si="1"/>
        <v>2.1664601971345974</v>
      </c>
    </row>
    <row r="41" spans="19:44" ht="17.25" x14ac:dyDescent="0.3">
      <c r="U41" s="20">
        <v>41730</v>
      </c>
      <c r="V41" s="21">
        <v>526976.56099999999</v>
      </c>
      <c r="W41" s="24">
        <v>1365275</v>
      </c>
      <c r="X41" s="23">
        <v>2.5907698767649743</v>
      </c>
      <c r="Y41" s="9"/>
      <c r="AA41" s="33">
        <v>2020</v>
      </c>
      <c r="AB41" s="38">
        <v>137678.519</v>
      </c>
      <c r="AC41" s="21">
        <v>120799.94827999998</v>
      </c>
      <c r="AD41" s="21">
        <v>122063.19553999999</v>
      </c>
      <c r="AE41" s="21">
        <v>102607.42404</v>
      </c>
      <c r="AF41" s="21">
        <v>137625.60811999999</v>
      </c>
      <c r="AG41" s="21">
        <v>147623.55981999999</v>
      </c>
      <c r="AH41" s="21">
        <v>87840.879279999994</v>
      </c>
      <c r="AI41" s="21">
        <v>102812.45369999998</v>
      </c>
      <c r="AJ41" s="21">
        <v>245080.99153999999</v>
      </c>
      <c r="AK41" s="21">
        <v>83934.29264</v>
      </c>
      <c r="AL41" s="21">
        <v>98032.837539999993</v>
      </c>
      <c r="AM41" s="21">
        <v>125850.73269999999</v>
      </c>
      <c r="AN41" s="47">
        <f t="shared" si="3"/>
        <v>1511950.4421999997</v>
      </c>
      <c r="AO41" s="40">
        <f t="shared" si="1"/>
        <v>2.1733648857026013</v>
      </c>
    </row>
    <row r="42" spans="19:44" ht="17.25" x14ac:dyDescent="0.3">
      <c r="U42" s="20">
        <v>41760</v>
      </c>
      <c r="V42" s="21">
        <v>414116.47320000001</v>
      </c>
      <c r="W42" s="24">
        <v>1124618</v>
      </c>
      <c r="X42" s="23">
        <v>2.7157045729423546</v>
      </c>
      <c r="Y42" s="9"/>
      <c r="AA42" s="33">
        <v>2021</v>
      </c>
      <c r="AB42" s="38">
        <v>113277.78483999999</v>
      </c>
      <c r="AC42" s="21">
        <v>132793.08107999997</v>
      </c>
      <c r="AD42" s="21">
        <v>132411.68182</v>
      </c>
      <c r="AE42" s="21">
        <v>111761.00627999999</v>
      </c>
      <c r="AF42" s="21">
        <v>90852.390199999994</v>
      </c>
      <c r="AG42" s="21">
        <v>81152.062199999986</v>
      </c>
      <c r="AH42" s="21">
        <v>82371.217059999995</v>
      </c>
      <c r="AI42" s="21">
        <v>96480.785059999995</v>
      </c>
      <c r="AJ42" s="21">
        <v>79097.356359999991</v>
      </c>
      <c r="AK42" s="21">
        <v>79600.009719999987</v>
      </c>
      <c r="AL42" s="21">
        <v>91529.208539999992</v>
      </c>
      <c r="AM42" s="21">
        <v>96577.788339999985</v>
      </c>
      <c r="AN42" s="47">
        <f t="shared" si="3"/>
        <v>1187904.3714999999</v>
      </c>
      <c r="AO42" s="40">
        <f t="shared" si="1"/>
        <v>1.7921619375066002</v>
      </c>
    </row>
    <row r="43" spans="19:44" ht="17.25" x14ac:dyDescent="0.3">
      <c r="U43" s="20">
        <v>41791</v>
      </c>
      <c r="V43" s="21">
        <v>357861.69500000001</v>
      </c>
      <c r="W43" s="24">
        <v>946754</v>
      </c>
      <c r="X43" s="23">
        <v>2.6455863067434473</v>
      </c>
      <c r="Y43" s="9"/>
      <c r="AA43" s="33">
        <v>2022</v>
      </c>
      <c r="AB43" s="38">
        <v>112254.84116</v>
      </c>
      <c r="AC43" s="21">
        <v>105640.98116</v>
      </c>
      <c r="AD43" s="21">
        <v>95726.805019999985</v>
      </c>
      <c r="AE43" s="21">
        <v>74300.103239999997</v>
      </c>
      <c r="AF43" s="21">
        <v>58543.684099999991</v>
      </c>
      <c r="AG43" s="21">
        <v>68607.774399999995</v>
      </c>
      <c r="AH43" s="21">
        <v>92252.323899999988</v>
      </c>
      <c r="AI43" s="21">
        <v>58607.618079999993</v>
      </c>
      <c r="AJ43" s="21">
        <v>70545.635379999992</v>
      </c>
      <c r="AK43" s="21">
        <v>79192.155019999991</v>
      </c>
      <c r="AL43" s="21">
        <v>90003.611499999999</v>
      </c>
      <c r="AM43" s="21">
        <v>73645.331099999996</v>
      </c>
      <c r="AN43" s="47">
        <f t="shared" si="3"/>
        <v>979320.86405999993</v>
      </c>
      <c r="AO43" s="40">
        <f t="shared" si="1"/>
        <v>1.8821788319288473</v>
      </c>
    </row>
    <row r="44" spans="19:44" ht="15" customHeight="1" x14ac:dyDescent="0.3">
      <c r="U44" s="20">
        <v>41821</v>
      </c>
      <c r="V44" s="21">
        <v>419958.66320000001</v>
      </c>
      <c r="W44" s="24">
        <v>1244655</v>
      </c>
      <c r="X44" s="23">
        <v>2.9637559814005998</v>
      </c>
      <c r="Y44" s="9"/>
      <c r="AA44" s="50">
        <v>2023</v>
      </c>
      <c r="AB44" s="38">
        <v>83541.870279999988</v>
      </c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51">
        <f>SUM(AB44:AM44)</f>
        <v>83541.870279999988</v>
      </c>
      <c r="AO44" s="41"/>
    </row>
    <row r="45" spans="19:44" ht="15" customHeight="1" x14ac:dyDescent="0.3">
      <c r="U45" s="20">
        <v>41852</v>
      </c>
      <c r="V45" s="21">
        <v>448233</v>
      </c>
      <c r="W45" s="24">
        <v>1364924</v>
      </c>
      <c r="X45" s="23">
        <v>3.0451216220135509</v>
      </c>
      <c r="Y45" s="9"/>
      <c r="AB45" s="12"/>
      <c r="AC45" s="12"/>
      <c r="AD45" s="12"/>
      <c r="AE45" s="12"/>
      <c r="AF45" s="12"/>
    </row>
    <row r="46" spans="19:44" ht="15" customHeight="1" x14ac:dyDescent="0.3">
      <c r="U46" s="20">
        <v>41883</v>
      </c>
      <c r="V46" s="21">
        <v>460737.14939999999</v>
      </c>
      <c r="W46" s="24">
        <v>1518010</v>
      </c>
      <c r="X46" s="23">
        <v>3.2947419195019223</v>
      </c>
      <c r="Y46" s="9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</row>
    <row r="47" spans="19:44" ht="15" customHeight="1" x14ac:dyDescent="0.3">
      <c r="U47" s="20">
        <v>41913</v>
      </c>
      <c r="V47" s="21">
        <f>+AK35</f>
        <v>394310.3468</v>
      </c>
      <c r="W47" s="24">
        <f>+AK70</f>
        <v>1165077</v>
      </c>
      <c r="X47" s="23">
        <f t="shared" ref="X47:X52" si="4">+W47/V47</f>
        <v>2.9547208422378635</v>
      </c>
      <c r="Y47" s="9"/>
      <c r="AA47" s="58" t="s">
        <v>23</v>
      </c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</row>
    <row r="48" spans="19:44" ht="17.25" x14ac:dyDescent="0.3">
      <c r="U48" s="20">
        <v>41944</v>
      </c>
      <c r="V48" s="21">
        <v>293533.6716</v>
      </c>
      <c r="W48" s="24">
        <v>858021</v>
      </c>
      <c r="X48" s="23">
        <f t="shared" si="4"/>
        <v>2.9230752142440068</v>
      </c>
      <c r="Y48" s="9"/>
      <c r="AA48" s="32" t="s">
        <v>1</v>
      </c>
      <c r="AB48" s="32" t="s">
        <v>11</v>
      </c>
      <c r="AC48" s="32" t="s">
        <v>12</v>
      </c>
      <c r="AD48" s="32" t="s">
        <v>13</v>
      </c>
      <c r="AE48" s="32" t="s">
        <v>14</v>
      </c>
      <c r="AF48" s="32" t="s">
        <v>15</v>
      </c>
      <c r="AG48" s="32" t="s">
        <v>16</v>
      </c>
      <c r="AH48" s="32" t="s">
        <v>17</v>
      </c>
      <c r="AI48" s="32" t="s">
        <v>18</v>
      </c>
      <c r="AJ48" s="32" t="s">
        <v>19</v>
      </c>
      <c r="AK48" s="32" t="s">
        <v>20</v>
      </c>
      <c r="AL48" s="32" t="s">
        <v>21</v>
      </c>
      <c r="AM48" s="32" t="s">
        <v>22</v>
      </c>
      <c r="AN48" s="32" t="s">
        <v>2</v>
      </c>
      <c r="AR48" s="3"/>
    </row>
    <row r="49" spans="21:44" ht="17.25" x14ac:dyDescent="0.3">
      <c r="U49" s="20">
        <v>41974</v>
      </c>
      <c r="V49" s="21">
        <f>+AM35</f>
        <v>400013.647</v>
      </c>
      <c r="W49" s="24">
        <f>+AM70</f>
        <v>1243039</v>
      </c>
      <c r="X49" s="23">
        <f t="shared" si="4"/>
        <v>3.1074914801594256</v>
      </c>
      <c r="Y49" s="9"/>
      <c r="AA49" s="33">
        <v>1993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13850</v>
      </c>
      <c r="AM49" s="34">
        <v>18705</v>
      </c>
      <c r="AN49" s="35">
        <f>SUM(AD49:AM49)</f>
        <v>32555</v>
      </c>
      <c r="AR49" s="3"/>
    </row>
    <row r="50" spans="21:44" ht="17.25" x14ac:dyDescent="0.3">
      <c r="U50" s="20">
        <v>42005</v>
      </c>
      <c r="V50" s="21">
        <v>505856.49300000002</v>
      </c>
      <c r="W50" s="24">
        <v>1498436</v>
      </c>
      <c r="X50" s="23">
        <f t="shared" si="4"/>
        <v>2.9621760731259408</v>
      </c>
      <c r="Y50" s="9"/>
      <c r="AA50" s="33">
        <v>1994</v>
      </c>
      <c r="AB50" s="34">
        <v>21903</v>
      </c>
      <c r="AC50" s="34">
        <v>12090</v>
      </c>
      <c r="AD50" s="34">
        <v>0</v>
      </c>
      <c r="AE50" s="34">
        <v>0</v>
      </c>
      <c r="AF50" s="34">
        <v>0</v>
      </c>
      <c r="AG50" s="34">
        <v>5940</v>
      </c>
      <c r="AH50" s="34">
        <v>0</v>
      </c>
      <c r="AI50" s="34">
        <v>13850</v>
      </c>
      <c r="AJ50" s="34">
        <v>17085</v>
      </c>
      <c r="AK50" s="34">
        <v>17160</v>
      </c>
      <c r="AL50" s="34">
        <v>9920</v>
      </c>
      <c r="AM50" s="34">
        <v>59670</v>
      </c>
      <c r="AN50" s="35">
        <f t="shared" ref="AN50:AN75" si="5">SUM(AB50:AM50)</f>
        <v>157618</v>
      </c>
    </row>
    <row r="51" spans="21:44" ht="17.25" x14ac:dyDescent="0.3">
      <c r="U51" s="20">
        <v>42036</v>
      </c>
      <c r="V51" s="21">
        <f>+AC36</f>
        <v>525248</v>
      </c>
      <c r="W51" s="24">
        <f>+AC71</f>
        <v>1526894</v>
      </c>
      <c r="X51" s="23">
        <f t="shared" si="4"/>
        <v>2.9069963141220909</v>
      </c>
      <c r="Y51" s="13"/>
      <c r="AA51" s="33">
        <v>1995</v>
      </c>
      <c r="AB51" s="34">
        <v>13640</v>
      </c>
      <c r="AC51" s="34">
        <v>26935</v>
      </c>
      <c r="AD51" s="34">
        <v>32200</v>
      </c>
      <c r="AE51" s="34">
        <v>29760</v>
      </c>
      <c r="AF51" s="34">
        <v>33360</v>
      </c>
      <c r="AG51" s="34">
        <v>33850</v>
      </c>
      <c r="AH51" s="34">
        <v>98761</v>
      </c>
      <c r="AI51" s="34">
        <v>133771</v>
      </c>
      <c r="AJ51" s="34">
        <v>72508</v>
      </c>
      <c r="AK51" s="34">
        <v>298023</v>
      </c>
      <c r="AL51" s="34">
        <v>357260</v>
      </c>
      <c r="AM51" s="34">
        <v>222652</v>
      </c>
      <c r="AN51" s="35">
        <f t="shared" si="5"/>
        <v>1352720</v>
      </c>
    </row>
    <row r="52" spans="21:44" ht="17.25" x14ac:dyDescent="0.3">
      <c r="U52" s="20">
        <v>42064</v>
      </c>
      <c r="V52" s="21">
        <v>557303.03860000009</v>
      </c>
      <c r="W52" s="24">
        <v>1694771</v>
      </c>
      <c r="X52" s="23">
        <f t="shared" si="4"/>
        <v>3.0410223569880959</v>
      </c>
      <c r="AA52" s="33">
        <v>1996</v>
      </c>
      <c r="AB52" s="34">
        <v>426635</v>
      </c>
      <c r="AC52" s="34">
        <v>367008</v>
      </c>
      <c r="AD52" s="34">
        <v>371688</v>
      </c>
      <c r="AE52" s="34">
        <v>454522</v>
      </c>
      <c r="AF52" s="34">
        <v>249427</v>
      </c>
      <c r="AG52" s="34">
        <v>313515</v>
      </c>
      <c r="AH52" s="34">
        <v>226443</v>
      </c>
      <c r="AI52" s="34">
        <v>295060</v>
      </c>
      <c r="AJ52" s="34">
        <v>214780</v>
      </c>
      <c r="AK52" s="34">
        <v>225629</v>
      </c>
      <c r="AL52" s="34">
        <v>199299</v>
      </c>
      <c r="AM52" s="34">
        <v>317369</v>
      </c>
      <c r="AN52" s="35">
        <f t="shared" si="5"/>
        <v>3661375</v>
      </c>
    </row>
    <row r="53" spans="21:44" ht="17.25" x14ac:dyDescent="0.3">
      <c r="U53" s="20">
        <v>42095</v>
      </c>
      <c r="V53" s="21">
        <v>559648.73300000001</v>
      </c>
      <c r="W53" s="24">
        <v>1624978</v>
      </c>
      <c r="X53" s="23">
        <f t="shared" ref="X53:X61" si="6">+W53/V53</f>
        <v>2.9035677277232397</v>
      </c>
      <c r="AA53" s="33">
        <v>1997</v>
      </c>
      <c r="AB53" s="34">
        <v>413189</v>
      </c>
      <c r="AC53" s="34">
        <v>319704</v>
      </c>
      <c r="AD53" s="34">
        <v>441186</v>
      </c>
      <c r="AE53" s="34">
        <v>412739</v>
      </c>
      <c r="AF53" s="34">
        <v>376565</v>
      </c>
      <c r="AG53" s="34">
        <v>218861</v>
      </c>
      <c r="AH53" s="34">
        <v>191655</v>
      </c>
      <c r="AI53" s="34">
        <v>211557</v>
      </c>
      <c r="AJ53" s="34">
        <v>202632</v>
      </c>
      <c r="AK53" s="34">
        <v>319973</v>
      </c>
      <c r="AL53" s="34">
        <v>161714</v>
      </c>
      <c r="AM53" s="34">
        <v>285517</v>
      </c>
      <c r="AN53" s="35">
        <f t="shared" si="5"/>
        <v>3555292</v>
      </c>
    </row>
    <row r="54" spans="21:44" ht="17.25" x14ac:dyDescent="0.3">
      <c r="U54" s="20">
        <v>42125</v>
      </c>
      <c r="V54" s="21">
        <v>499716.68200000003</v>
      </c>
      <c r="W54" s="25">
        <v>1448743</v>
      </c>
      <c r="X54" s="23">
        <f t="shared" si="6"/>
        <v>2.8991287507187922</v>
      </c>
      <c r="AA54" s="33">
        <v>1998</v>
      </c>
      <c r="AB54" s="34">
        <v>265375</v>
      </c>
      <c r="AC54" s="34">
        <v>218574</v>
      </c>
      <c r="AD54" s="34">
        <v>376583</v>
      </c>
      <c r="AE54" s="34">
        <v>261355</v>
      </c>
      <c r="AF54" s="34">
        <v>70433</v>
      </c>
      <c r="AG54" s="34">
        <v>169229</v>
      </c>
      <c r="AH54" s="34">
        <v>153943</v>
      </c>
      <c r="AI54" s="34">
        <v>214811</v>
      </c>
      <c r="AJ54" s="34">
        <v>203712</v>
      </c>
      <c r="AK54" s="34">
        <v>325546</v>
      </c>
      <c r="AL54" s="34">
        <v>307128</v>
      </c>
      <c r="AM54" s="34">
        <v>311050</v>
      </c>
      <c r="AN54" s="35">
        <f t="shared" si="5"/>
        <v>2877739</v>
      </c>
    </row>
    <row r="55" spans="21:44" ht="17.25" x14ac:dyDescent="0.3">
      <c r="U55" s="20">
        <v>42156</v>
      </c>
      <c r="V55" s="21">
        <v>582955.76419999998</v>
      </c>
      <c r="W55" s="25">
        <v>1599707</v>
      </c>
      <c r="X55" s="23">
        <f t="shared" si="6"/>
        <v>2.7441310271548733</v>
      </c>
      <c r="AA55" s="33">
        <v>1999</v>
      </c>
      <c r="AB55" s="34">
        <v>489606</v>
      </c>
      <c r="AC55" s="34">
        <v>634418</v>
      </c>
      <c r="AD55" s="34">
        <v>976825</v>
      </c>
      <c r="AE55" s="34">
        <v>617722</v>
      </c>
      <c r="AF55" s="34">
        <v>625265</v>
      </c>
      <c r="AG55" s="34">
        <v>520968</v>
      </c>
      <c r="AH55" s="34">
        <v>838566</v>
      </c>
      <c r="AI55" s="34">
        <v>838813</v>
      </c>
      <c r="AJ55" s="34">
        <v>958474</v>
      </c>
      <c r="AK55" s="34">
        <v>1245108</v>
      </c>
      <c r="AL55" s="34">
        <v>932071</v>
      </c>
      <c r="AM55" s="34">
        <v>1423856</v>
      </c>
      <c r="AN55" s="35">
        <f t="shared" si="5"/>
        <v>10101692</v>
      </c>
    </row>
    <row r="56" spans="21:44" ht="17.25" x14ac:dyDescent="0.3">
      <c r="U56" s="20">
        <v>42186</v>
      </c>
      <c r="V56" s="21">
        <v>549763.30660000001</v>
      </c>
      <c r="W56" s="25">
        <v>1652215</v>
      </c>
      <c r="X56" s="23">
        <f t="shared" si="6"/>
        <v>3.0053206173727562</v>
      </c>
      <c r="AA56" s="33">
        <v>2000</v>
      </c>
      <c r="AB56" s="34">
        <v>1418164</v>
      </c>
      <c r="AC56" s="34">
        <v>1690318</v>
      </c>
      <c r="AD56" s="34">
        <v>2024130</v>
      </c>
      <c r="AE56" s="34">
        <v>1965670</v>
      </c>
      <c r="AF56" s="34">
        <v>1720634</v>
      </c>
      <c r="AG56" s="34">
        <v>1831568</v>
      </c>
      <c r="AH56" s="34">
        <v>1630527</v>
      </c>
      <c r="AI56" s="34">
        <v>2070087</v>
      </c>
      <c r="AJ56" s="34">
        <v>2285887</v>
      </c>
      <c r="AK56" s="34">
        <v>1985472</v>
      </c>
      <c r="AL56" s="34">
        <v>1795766</v>
      </c>
      <c r="AM56" s="34">
        <v>2383627</v>
      </c>
      <c r="AN56" s="36">
        <f t="shared" si="5"/>
        <v>22801850</v>
      </c>
    </row>
    <row r="57" spans="21:44" ht="17.25" x14ac:dyDescent="0.3">
      <c r="U57" s="20">
        <v>42217</v>
      </c>
      <c r="V57" s="21">
        <v>488795.09360000002</v>
      </c>
      <c r="W57" s="25">
        <v>1440528</v>
      </c>
      <c r="X57" s="23">
        <f t="shared" si="6"/>
        <v>2.9470999583699586</v>
      </c>
      <c r="AA57" s="33">
        <v>2001</v>
      </c>
      <c r="AB57" s="34">
        <v>2663537</v>
      </c>
      <c r="AC57" s="34">
        <v>3059689</v>
      </c>
      <c r="AD57" s="34">
        <v>3549497</v>
      </c>
      <c r="AE57" s="34">
        <v>3170311</v>
      </c>
      <c r="AF57" s="34">
        <v>2814320</v>
      </c>
      <c r="AG57" s="34">
        <v>2659834</v>
      </c>
      <c r="AH57" s="34">
        <v>2815801</v>
      </c>
      <c r="AI57" s="34">
        <v>2547786</v>
      </c>
      <c r="AJ57" s="34">
        <v>2081446</v>
      </c>
      <c r="AK57" s="34">
        <v>2554661</v>
      </c>
      <c r="AL57" s="34">
        <v>2206774</v>
      </c>
      <c r="AM57" s="34">
        <v>2596292</v>
      </c>
      <c r="AN57" s="36">
        <f t="shared" si="5"/>
        <v>32719948</v>
      </c>
    </row>
    <row r="58" spans="21:44" ht="17.25" x14ac:dyDescent="0.3">
      <c r="U58" s="20">
        <v>42248</v>
      </c>
      <c r="V58" s="21">
        <v>538890.21940000006</v>
      </c>
      <c r="W58" s="25">
        <v>1487144</v>
      </c>
      <c r="X58" s="23">
        <f t="shared" si="6"/>
        <v>2.7596418462665455</v>
      </c>
      <c r="AA58" s="33">
        <v>2002</v>
      </c>
      <c r="AB58" s="34">
        <v>2771227</v>
      </c>
      <c r="AC58" s="34">
        <v>3663480</v>
      </c>
      <c r="AD58" s="34">
        <v>4083630</v>
      </c>
      <c r="AE58" s="34">
        <v>3507124</v>
      </c>
      <c r="AF58" s="34">
        <v>3198778</v>
      </c>
      <c r="AG58" s="34">
        <v>3351548</v>
      </c>
      <c r="AH58" s="34">
        <v>3400043</v>
      </c>
      <c r="AI58" s="34">
        <v>3846451</v>
      </c>
      <c r="AJ58" s="34">
        <v>3528439</v>
      </c>
      <c r="AK58" s="34">
        <v>3549004</v>
      </c>
      <c r="AL58" s="34">
        <v>3199486</v>
      </c>
      <c r="AM58" s="34">
        <v>3426368</v>
      </c>
      <c r="AN58" s="36">
        <f t="shared" si="5"/>
        <v>41525578</v>
      </c>
    </row>
    <row r="59" spans="21:44" ht="17.25" x14ac:dyDescent="0.3">
      <c r="U59" s="20">
        <v>42278</v>
      </c>
      <c r="V59" s="21">
        <v>582477.36600000004</v>
      </c>
      <c r="W59" s="25">
        <v>1280325</v>
      </c>
      <c r="X59" s="23">
        <f t="shared" si="6"/>
        <v>2.1980682421915771</v>
      </c>
      <c r="AA59" s="33">
        <v>2003</v>
      </c>
      <c r="AB59" s="34">
        <v>3946733</v>
      </c>
      <c r="AC59" s="34">
        <v>4299732</v>
      </c>
      <c r="AD59" s="34">
        <v>5828306</v>
      </c>
      <c r="AE59" s="34">
        <v>4750211</v>
      </c>
      <c r="AF59" s="34">
        <v>4786062</v>
      </c>
      <c r="AG59" s="34">
        <v>4625578</v>
      </c>
      <c r="AH59" s="34">
        <v>4934448</v>
      </c>
      <c r="AI59" s="34">
        <v>5141209</v>
      </c>
      <c r="AJ59" s="34">
        <v>4951807</v>
      </c>
      <c r="AK59" s="34">
        <v>4316571</v>
      </c>
      <c r="AL59" s="34">
        <v>4581913</v>
      </c>
      <c r="AM59" s="34">
        <v>4929288</v>
      </c>
      <c r="AN59" s="36">
        <f t="shared" si="5"/>
        <v>57091858</v>
      </c>
    </row>
    <row r="60" spans="21:44" ht="17.25" x14ac:dyDescent="0.3">
      <c r="U60" s="20">
        <v>42309</v>
      </c>
      <c r="V60" s="21">
        <v>555949.4142</v>
      </c>
      <c r="W60" s="25">
        <v>1407934</v>
      </c>
      <c r="X60" s="23">
        <f t="shared" si="6"/>
        <v>2.5324858054324757</v>
      </c>
      <c r="AA60" s="33">
        <v>2004</v>
      </c>
      <c r="AB60" s="34">
        <v>5556676</v>
      </c>
      <c r="AC60" s="34">
        <v>5701326</v>
      </c>
      <c r="AD60" s="34">
        <v>6239740</v>
      </c>
      <c r="AE60" s="34">
        <v>5899412</v>
      </c>
      <c r="AF60" s="34">
        <v>6035651</v>
      </c>
      <c r="AG60" s="34">
        <v>5187677</v>
      </c>
      <c r="AH60" s="34">
        <v>5293939</v>
      </c>
      <c r="AI60" s="34">
        <v>5359598</v>
      </c>
      <c r="AJ60" s="34">
        <v>5269341</v>
      </c>
      <c r="AK60" s="34">
        <v>5297833</v>
      </c>
      <c r="AL60" s="34">
        <v>4487669</v>
      </c>
      <c r="AM60" s="34">
        <v>4832148</v>
      </c>
      <c r="AN60" s="36">
        <f t="shared" si="5"/>
        <v>65161010</v>
      </c>
    </row>
    <row r="61" spans="21:44" ht="17.25" x14ac:dyDescent="0.3">
      <c r="U61" s="20">
        <v>42339</v>
      </c>
      <c r="V61" s="21">
        <v>518850.40540000005</v>
      </c>
      <c r="W61" s="25">
        <v>1397391</v>
      </c>
      <c r="X61" s="23">
        <f t="shared" si="6"/>
        <v>2.6932444987157753</v>
      </c>
      <c r="AA61" s="33">
        <v>2005</v>
      </c>
      <c r="AB61" s="34">
        <v>5586503</v>
      </c>
      <c r="AC61" s="34">
        <v>5352149</v>
      </c>
      <c r="AD61" s="34">
        <v>6365141</v>
      </c>
      <c r="AE61" s="34">
        <v>5589742</v>
      </c>
      <c r="AF61" s="34">
        <v>5920696</v>
      </c>
      <c r="AG61" s="34">
        <v>5918200</v>
      </c>
      <c r="AH61" s="34">
        <v>6269744</v>
      </c>
      <c r="AI61" s="34">
        <v>6591907</v>
      </c>
      <c r="AJ61" s="34">
        <v>6143389</v>
      </c>
      <c r="AK61" s="34">
        <v>5172978</v>
      </c>
      <c r="AL61" s="34">
        <v>5007875</v>
      </c>
      <c r="AM61" s="34">
        <v>5270432</v>
      </c>
      <c r="AN61" s="36">
        <f t="shared" si="5"/>
        <v>69188756</v>
      </c>
    </row>
    <row r="62" spans="21:44" ht="17.25" x14ac:dyDescent="0.3">
      <c r="U62" s="20">
        <v>42370</v>
      </c>
      <c r="V62" s="21">
        <f>+AB37</f>
        <v>557069.35100000002</v>
      </c>
      <c r="W62" s="25">
        <f>+AB72</f>
        <v>1356817</v>
      </c>
      <c r="X62" s="23">
        <f t="shared" ref="X62:X70" si="7">+W62/V62</f>
        <v>2.4356339072762951</v>
      </c>
      <c r="AA62" s="33">
        <v>2006</v>
      </c>
      <c r="AB62" s="34">
        <v>5458466</v>
      </c>
      <c r="AC62" s="34">
        <v>5376647</v>
      </c>
      <c r="AD62" s="34">
        <v>6478342</v>
      </c>
      <c r="AE62" s="34">
        <v>6359316</v>
      </c>
      <c r="AF62" s="34">
        <v>6502077</v>
      </c>
      <c r="AG62" s="34">
        <v>5864482</v>
      </c>
      <c r="AH62" s="34">
        <v>5940881</v>
      </c>
      <c r="AI62" s="34">
        <v>6532030</v>
      </c>
      <c r="AJ62" s="34">
        <v>5919659</v>
      </c>
      <c r="AK62" s="34">
        <v>5619606</v>
      </c>
      <c r="AL62" s="34">
        <v>5314129</v>
      </c>
      <c r="AM62" s="34">
        <v>5461838</v>
      </c>
      <c r="AN62" s="36">
        <f t="shared" si="5"/>
        <v>70827473</v>
      </c>
    </row>
    <row r="63" spans="21:44" ht="17.25" x14ac:dyDescent="0.3">
      <c r="U63" s="20">
        <v>42401</v>
      </c>
      <c r="V63" s="21">
        <f>+AC37</f>
        <v>471378.7536</v>
      </c>
      <c r="W63" s="25">
        <f>+AC72</f>
        <v>1170925</v>
      </c>
      <c r="X63" s="23">
        <f t="shared" si="7"/>
        <v>2.4840428022210292</v>
      </c>
      <c r="AA63" s="33">
        <v>2007</v>
      </c>
      <c r="AB63" s="34">
        <v>6835727</v>
      </c>
      <c r="AC63" s="34">
        <v>6574661</v>
      </c>
      <c r="AD63" s="34">
        <v>8121272</v>
      </c>
      <c r="AE63" s="34">
        <v>6625543</v>
      </c>
      <c r="AF63" s="34">
        <v>6600079</v>
      </c>
      <c r="AG63" s="34">
        <v>5838620</v>
      </c>
      <c r="AH63" s="34">
        <v>6341813</v>
      </c>
      <c r="AI63" s="34">
        <v>6705506</v>
      </c>
      <c r="AJ63" s="34">
        <v>6416341</v>
      </c>
      <c r="AK63" s="34">
        <v>6056008</v>
      </c>
      <c r="AL63" s="34">
        <v>5564751</v>
      </c>
      <c r="AM63" s="34">
        <v>5333200</v>
      </c>
      <c r="AN63" s="36">
        <f t="shared" si="5"/>
        <v>77013521</v>
      </c>
    </row>
    <row r="64" spans="21:44" ht="17.25" x14ac:dyDescent="0.3">
      <c r="U64" s="20">
        <v>42430</v>
      </c>
      <c r="V64" s="21">
        <v>460133.08900000004</v>
      </c>
      <c r="W64" s="25">
        <v>1144948</v>
      </c>
      <c r="X64" s="23">
        <f t="shared" si="7"/>
        <v>2.4882974673442795</v>
      </c>
      <c r="AA64" s="33">
        <v>2008</v>
      </c>
      <c r="AB64" s="34">
        <v>5598724</v>
      </c>
      <c r="AC64" s="34">
        <v>5736752</v>
      </c>
      <c r="AD64" s="34">
        <v>6168939</v>
      </c>
      <c r="AE64" s="34">
        <v>4816933</v>
      </c>
      <c r="AF64" s="34">
        <v>4920873</v>
      </c>
      <c r="AG64" s="34">
        <v>4150457</v>
      </c>
      <c r="AH64" s="34">
        <v>4282731</v>
      </c>
      <c r="AI64" s="34">
        <v>4191376</v>
      </c>
      <c r="AJ64" s="34">
        <v>4813569</v>
      </c>
      <c r="AK64" s="34">
        <v>4819702</v>
      </c>
      <c r="AL64" s="34">
        <v>4087414</v>
      </c>
      <c r="AM64" s="34">
        <v>4445441</v>
      </c>
      <c r="AN64" s="36">
        <f t="shared" si="5"/>
        <v>58032911</v>
      </c>
    </row>
    <row r="65" spans="21:40" ht="17.25" x14ac:dyDescent="0.3">
      <c r="U65" s="20">
        <v>42461</v>
      </c>
      <c r="V65" s="21">
        <v>410331.17500000005</v>
      </c>
      <c r="W65" s="25">
        <v>1009284</v>
      </c>
      <c r="X65" s="23">
        <f t="shared" si="7"/>
        <v>2.4596814999494003</v>
      </c>
      <c r="AA65" s="33">
        <v>2009</v>
      </c>
      <c r="AB65" s="34">
        <v>6300394</v>
      </c>
      <c r="AC65" s="34">
        <v>5415138</v>
      </c>
      <c r="AD65" s="34">
        <v>6651831</v>
      </c>
      <c r="AE65" s="34">
        <v>5864823</v>
      </c>
      <c r="AF65" s="34">
        <v>5156503</v>
      </c>
      <c r="AG65" s="34">
        <v>4954101</v>
      </c>
      <c r="AH65" s="34">
        <v>5079279</v>
      </c>
      <c r="AI65" s="34">
        <v>5209868</v>
      </c>
      <c r="AJ65" s="34">
        <v>5255301</v>
      </c>
      <c r="AK65" s="34">
        <v>5083083</v>
      </c>
      <c r="AL65" s="34">
        <v>4783951</v>
      </c>
      <c r="AM65" s="34">
        <v>5237516</v>
      </c>
      <c r="AN65" s="36">
        <f t="shared" si="5"/>
        <v>64991788</v>
      </c>
    </row>
    <row r="66" spans="21:40" ht="17.25" x14ac:dyDescent="0.3">
      <c r="U66" s="20">
        <v>42491</v>
      </c>
      <c r="V66" s="21">
        <f>+AF37</f>
        <v>351235</v>
      </c>
      <c r="W66" s="25">
        <f>+AF72</f>
        <v>880253</v>
      </c>
      <c r="X66" s="23">
        <f t="shared" si="7"/>
        <v>2.5061653878457442</v>
      </c>
      <c r="AA66" s="33">
        <v>2010</v>
      </c>
      <c r="AB66" s="34">
        <v>5246319</v>
      </c>
      <c r="AC66" s="34">
        <v>5901049</v>
      </c>
      <c r="AD66" s="34">
        <v>6377310</v>
      </c>
      <c r="AE66" s="34">
        <v>4065499</v>
      </c>
      <c r="AF66" s="34">
        <v>3454211</v>
      </c>
      <c r="AG66" s="34">
        <v>3465448</v>
      </c>
      <c r="AH66" s="34">
        <v>3611887</v>
      </c>
      <c r="AI66" s="34">
        <v>4301168</v>
      </c>
      <c r="AJ66" s="34">
        <v>4004598</v>
      </c>
      <c r="AK66" s="34">
        <v>4898703</v>
      </c>
      <c r="AL66" s="34">
        <v>3855381</v>
      </c>
      <c r="AM66" s="34">
        <v>4719834</v>
      </c>
      <c r="AN66" s="36">
        <f t="shared" si="5"/>
        <v>53901407</v>
      </c>
    </row>
    <row r="67" spans="21:40" ht="17.25" x14ac:dyDescent="0.3">
      <c r="U67" s="20">
        <v>42522</v>
      </c>
      <c r="V67" s="21">
        <v>296682</v>
      </c>
      <c r="W67" s="25">
        <v>749757</v>
      </c>
      <c r="X67" s="23">
        <f t="shared" si="7"/>
        <v>2.5271401702833338</v>
      </c>
      <c r="AA67" s="33">
        <v>2011</v>
      </c>
      <c r="AB67" s="34">
        <v>5175555</v>
      </c>
      <c r="AC67" s="34">
        <v>4739776</v>
      </c>
      <c r="AD67" s="34">
        <v>5551743</v>
      </c>
      <c r="AE67" s="34">
        <v>4396418</v>
      </c>
      <c r="AF67" s="34">
        <v>3890439</v>
      </c>
      <c r="AG67" s="34">
        <v>3785463</v>
      </c>
      <c r="AH67" s="34">
        <v>4088706</v>
      </c>
      <c r="AI67" s="34">
        <v>4942340</v>
      </c>
      <c r="AJ67" s="34">
        <v>4729775</v>
      </c>
      <c r="AK67" s="34">
        <v>4309742</v>
      </c>
      <c r="AL67" s="34">
        <v>3455282</v>
      </c>
      <c r="AM67" s="34">
        <v>4283769</v>
      </c>
      <c r="AN67" s="36">
        <f t="shared" si="5"/>
        <v>53349008</v>
      </c>
    </row>
    <row r="68" spans="21:40" ht="17.25" x14ac:dyDescent="0.3">
      <c r="U68" s="20">
        <v>42552</v>
      </c>
      <c r="V68" s="21">
        <v>367233.44960000005</v>
      </c>
      <c r="W68" s="25">
        <v>966038</v>
      </c>
      <c r="X68" s="23">
        <f t="shared" si="7"/>
        <v>2.6305828106133387</v>
      </c>
      <c r="AA68" s="33">
        <v>2012</v>
      </c>
      <c r="AB68" s="34">
        <v>4689686</v>
      </c>
      <c r="AC68" s="34">
        <v>5030829</v>
      </c>
      <c r="AD68" s="34">
        <v>5737815</v>
      </c>
      <c r="AE68" s="34">
        <v>4216607</v>
      </c>
      <c r="AF68" s="34">
        <v>4292526</v>
      </c>
      <c r="AG68" s="34">
        <v>3728480</v>
      </c>
      <c r="AH68" s="34">
        <v>3852834</v>
      </c>
      <c r="AI68" s="34">
        <v>4048067</v>
      </c>
      <c r="AJ68" s="34">
        <v>4245761</v>
      </c>
      <c r="AK68" s="34">
        <v>4276383</v>
      </c>
      <c r="AL68" s="34">
        <v>4302878</v>
      </c>
      <c r="AM68" s="34">
        <v>3447115</v>
      </c>
      <c r="AN68" s="36">
        <f t="shared" si="5"/>
        <v>51868981</v>
      </c>
    </row>
    <row r="69" spans="21:40" ht="17.25" x14ac:dyDescent="0.3">
      <c r="U69" s="20">
        <v>42583</v>
      </c>
      <c r="V69" s="21">
        <v>386080.57500000001</v>
      </c>
      <c r="W69" s="25">
        <v>884734</v>
      </c>
      <c r="X69" s="23">
        <f t="shared" si="7"/>
        <v>2.2915786426188367</v>
      </c>
      <c r="AA69" s="33">
        <v>2013</v>
      </c>
      <c r="AB69" s="34">
        <v>5019052</v>
      </c>
      <c r="AC69" s="34">
        <v>4343056</v>
      </c>
      <c r="AD69" s="34">
        <v>4449491</v>
      </c>
      <c r="AE69" s="34">
        <v>3859105</v>
      </c>
      <c r="AF69" s="34">
        <v>3548588</v>
      </c>
      <c r="AG69" s="34">
        <v>2656150</v>
      </c>
      <c r="AH69" s="34">
        <v>2773142</v>
      </c>
      <c r="AI69" s="34">
        <v>3026309</v>
      </c>
      <c r="AJ69" s="34">
        <v>2154034</v>
      </c>
      <c r="AK69" s="34">
        <v>1663706</v>
      </c>
      <c r="AL69" s="34">
        <v>1517729</v>
      </c>
      <c r="AM69" s="34">
        <v>1661027</v>
      </c>
      <c r="AN69" s="36">
        <f t="shared" si="5"/>
        <v>36671389</v>
      </c>
    </row>
    <row r="70" spans="21:40" ht="17.25" x14ac:dyDescent="0.3">
      <c r="U70" s="20">
        <v>42614</v>
      </c>
      <c r="V70" s="21">
        <v>376314.19700000004</v>
      </c>
      <c r="W70" s="25">
        <v>950268</v>
      </c>
      <c r="X70" s="23">
        <f t="shared" si="7"/>
        <v>2.5251983783115146</v>
      </c>
      <c r="AA70" s="33">
        <v>2014</v>
      </c>
      <c r="AB70" s="34">
        <v>1574743</v>
      </c>
      <c r="AC70" s="34">
        <v>1417511</v>
      </c>
      <c r="AD70" s="34">
        <v>1434870</v>
      </c>
      <c r="AE70" s="34">
        <v>1365275</v>
      </c>
      <c r="AF70" s="34">
        <v>1124618</v>
      </c>
      <c r="AG70" s="34">
        <v>946754</v>
      </c>
      <c r="AH70" s="34">
        <v>1244655</v>
      </c>
      <c r="AI70" s="34">
        <v>1364924</v>
      </c>
      <c r="AJ70" s="34">
        <v>1518010</v>
      </c>
      <c r="AK70" s="34">
        <v>1165077</v>
      </c>
      <c r="AL70" s="34">
        <v>858021</v>
      </c>
      <c r="AM70" s="34">
        <v>1243039</v>
      </c>
      <c r="AN70" s="36">
        <f t="shared" si="5"/>
        <v>15257497</v>
      </c>
    </row>
    <row r="71" spans="21:40" ht="17.25" x14ac:dyDescent="0.3">
      <c r="U71" s="20">
        <v>42644</v>
      </c>
      <c r="V71" s="21">
        <v>331005.25780000002</v>
      </c>
      <c r="W71" s="25">
        <v>915022</v>
      </c>
      <c r="X71" s="23">
        <f>+W71/V71</f>
        <v>2.7643730074912423</v>
      </c>
      <c r="AA71" s="33">
        <v>2015</v>
      </c>
      <c r="AB71" s="26">
        <v>1498436</v>
      </c>
      <c r="AC71" s="27">
        <v>1526894</v>
      </c>
      <c r="AD71" s="27">
        <v>1694771</v>
      </c>
      <c r="AE71" s="26">
        <v>1624978</v>
      </c>
      <c r="AF71" s="26">
        <v>1448743</v>
      </c>
      <c r="AG71" s="26">
        <v>1599707</v>
      </c>
      <c r="AH71" s="27">
        <v>1652215</v>
      </c>
      <c r="AI71" s="27">
        <v>1440528</v>
      </c>
      <c r="AJ71" s="26">
        <v>1487144</v>
      </c>
      <c r="AK71" s="27">
        <v>1280325</v>
      </c>
      <c r="AL71" s="27">
        <v>1407934</v>
      </c>
      <c r="AM71" s="26">
        <v>1397391</v>
      </c>
      <c r="AN71" s="36">
        <f t="shared" si="5"/>
        <v>18059066</v>
      </c>
    </row>
    <row r="72" spans="21:40" ht="17.25" x14ac:dyDescent="0.3">
      <c r="U72" s="20">
        <v>42675</v>
      </c>
      <c r="V72" s="21">
        <v>311968.5368</v>
      </c>
      <c r="W72" s="25">
        <v>853950</v>
      </c>
      <c r="X72" s="23">
        <f>+W72/V72</f>
        <v>2.7372952694503905</v>
      </c>
      <c r="AA72" s="33">
        <v>2016</v>
      </c>
      <c r="AB72" s="26">
        <v>1356817</v>
      </c>
      <c r="AC72" s="27">
        <v>1170925</v>
      </c>
      <c r="AD72" s="27">
        <v>1144948</v>
      </c>
      <c r="AE72" s="26">
        <v>1009284</v>
      </c>
      <c r="AF72" s="26">
        <v>880253</v>
      </c>
      <c r="AG72" s="26">
        <v>749757</v>
      </c>
      <c r="AH72" s="27">
        <v>966038</v>
      </c>
      <c r="AI72" s="27">
        <v>884734</v>
      </c>
      <c r="AJ72" s="26">
        <v>950268</v>
      </c>
      <c r="AK72" s="27">
        <v>915022</v>
      </c>
      <c r="AL72" s="27">
        <v>853950</v>
      </c>
      <c r="AM72" s="26">
        <v>861927</v>
      </c>
      <c r="AN72" s="36">
        <f>SUM(AB72:AM72)</f>
        <v>11743923</v>
      </c>
    </row>
    <row r="73" spans="21:40" ht="17.25" x14ac:dyDescent="0.3">
      <c r="U73" s="20">
        <v>42705</v>
      </c>
      <c r="V73" s="21">
        <v>343608.95600000001</v>
      </c>
      <c r="W73" s="25">
        <v>861927</v>
      </c>
      <c r="X73" s="23">
        <f t="shared" ref="X73:X77" si="8">+W73/V73</f>
        <v>2.5084532429940505</v>
      </c>
      <c r="AA73" s="33">
        <v>2017</v>
      </c>
      <c r="AB73" s="26">
        <v>1073105</v>
      </c>
      <c r="AC73" s="26">
        <v>783004</v>
      </c>
      <c r="AD73" s="26">
        <v>1033487</v>
      </c>
      <c r="AE73" s="26">
        <v>655505</v>
      </c>
      <c r="AF73" s="26">
        <v>500318</v>
      </c>
      <c r="AG73" s="27">
        <v>361309</v>
      </c>
      <c r="AH73" s="27">
        <v>319772</v>
      </c>
      <c r="AI73" s="26">
        <v>386389</v>
      </c>
      <c r="AJ73" s="26">
        <v>514037</v>
      </c>
      <c r="AK73" s="27">
        <v>514502</v>
      </c>
      <c r="AL73" s="27">
        <v>628726</v>
      </c>
      <c r="AM73" s="27">
        <v>368928</v>
      </c>
      <c r="AN73" s="36">
        <f t="shared" si="5"/>
        <v>7139082</v>
      </c>
    </row>
    <row r="74" spans="21:40" ht="17.25" x14ac:dyDescent="0.3">
      <c r="U74" s="20">
        <v>42736</v>
      </c>
      <c r="V74" s="21">
        <v>410436.99580000003</v>
      </c>
      <c r="W74" s="25">
        <v>1073105</v>
      </c>
      <c r="X74" s="23">
        <f t="shared" si="8"/>
        <v>2.6145425753065115</v>
      </c>
      <c r="AA74" s="33">
        <v>2018</v>
      </c>
      <c r="AB74" s="28">
        <v>492140</v>
      </c>
      <c r="AC74" s="28">
        <v>366833</v>
      </c>
      <c r="AD74" s="28">
        <v>489973</v>
      </c>
      <c r="AE74" s="28">
        <v>351927</v>
      </c>
      <c r="AF74" s="28">
        <v>448615</v>
      </c>
      <c r="AG74" s="28">
        <v>374589</v>
      </c>
      <c r="AH74" s="37">
        <v>282373</v>
      </c>
      <c r="AI74" s="25">
        <v>335632</v>
      </c>
      <c r="AJ74" s="25">
        <v>342801</v>
      </c>
      <c r="AK74" s="25">
        <v>285839</v>
      </c>
      <c r="AL74" s="25">
        <v>222257</v>
      </c>
      <c r="AM74" s="25">
        <v>221788</v>
      </c>
      <c r="AN74" s="36">
        <f>SUM(AB74:AM74)</f>
        <v>4214767</v>
      </c>
    </row>
    <row r="75" spans="21:40" ht="17.25" x14ac:dyDescent="0.3">
      <c r="U75" s="20">
        <v>42767</v>
      </c>
      <c r="V75" s="21">
        <v>323009.17360000004</v>
      </c>
      <c r="W75" s="25">
        <v>783004</v>
      </c>
      <c r="X75" s="23">
        <f t="shared" si="8"/>
        <v>2.424092143493227</v>
      </c>
      <c r="AA75" s="33">
        <v>2019</v>
      </c>
      <c r="AB75" s="26">
        <v>310020</v>
      </c>
      <c r="AC75" s="26">
        <v>312337</v>
      </c>
      <c r="AD75" s="26">
        <v>428227</v>
      </c>
      <c r="AE75" s="26">
        <v>373498</v>
      </c>
      <c r="AF75" s="26">
        <v>327367</v>
      </c>
      <c r="AG75" s="27">
        <v>293208</v>
      </c>
      <c r="AH75" s="27">
        <v>267940</v>
      </c>
      <c r="AI75" s="26">
        <v>259994</v>
      </c>
      <c r="AJ75" s="26">
        <v>252614</v>
      </c>
      <c r="AK75" s="27">
        <v>254689</v>
      </c>
      <c r="AL75" s="27">
        <v>243321</v>
      </c>
      <c r="AM75" s="27">
        <v>196545</v>
      </c>
      <c r="AN75" s="36">
        <f t="shared" si="5"/>
        <v>3519760</v>
      </c>
    </row>
    <row r="76" spans="21:40" ht="17.25" x14ac:dyDescent="0.3">
      <c r="U76" s="20">
        <v>42795</v>
      </c>
      <c r="V76" s="21">
        <v>424310.54360000003</v>
      </c>
      <c r="W76" s="25">
        <v>1033487</v>
      </c>
      <c r="X76" s="23">
        <f t="shared" si="8"/>
        <v>2.4356854091617248</v>
      </c>
      <c r="AA76" s="33">
        <v>2020</v>
      </c>
      <c r="AB76" s="28">
        <v>304228</v>
      </c>
      <c r="AC76" s="28">
        <v>252856</v>
      </c>
      <c r="AD76" s="28">
        <v>286757</v>
      </c>
      <c r="AE76" s="28">
        <v>217916</v>
      </c>
      <c r="AF76" s="28">
        <v>280653</v>
      </c>
      <c r="AG76" s="28">
        <v>274253</v>
      </c>
      <c r="AH76" s="37">
        <v>201212</v>
      </c>
      <c r="AI76" s="25">
        <v>188891</v>
      </c>
      <c r="AJ76" s="25">
        <v>622456</v>
      </c>
      <c r="AK76" s="25">
        <v>189673</v>
      </c>
      <c r="AL76" s="25">
        <v>208525</v>
      </c>
      <c r="AM76" s="25">
        <v>258600</v>
      </c>
      <c r="AN76" s="36">
        <f>SUM(AB76:AM76)</f>
        <v>3286020</v>
      </c>
    </row>
    <row r="77" spans="21:40" ht="17.25" x14ac:dyDescent="0.3">
      <c r="U77" s="20">
        <v>42826</v>
      </c>
      <c r="V77" s="21">
        <v>273577.6324</v>
      </c>
      <c r="W77" s="25">
        <v>655505</v>
      </c>
      <c r="X77" s="23">
        <f t="shared" si="8"/>
        <v>2.3960474920755983</v>
      </c>
      <c r="AA77" s="33">
        <v>2021</v>
      </c>
      <c r="AB77" s="28">
        <v>221173</v>
      </c>
      <c r="AC77" s="28">
        <v>228052</v>
      </c>
      <c r="AD77" s="28">
        <v>233525</v>
      </c>
      <c r="AE77" s="28">
        <v>195725</v>
      </c>
      <c r="AF77" s="28">
        <v>157742</v>
      </c>
      <c r="AG77" s="28">
        <v>141427</v>
      </c>
      <c r="AH77" s="37">
        <v>146601</v>
      </c>
      <c r="AI77" s="25">
        <v>173163</v>
      </c>
      <c r="AJ77" s="25">
        <v>142046</v>
      </c>
      <c r="AK77" s="25">
        <v>157979</v>
      </c>
      <c r="AL77" s="25">
        <v>169273</v>
      </c>
      <c r="AM77" s="25">
        <v>162211</v>
      </c>
      <c r="AN77" s="36">
        <f>SUM(AB77:AM77)</f>
        <v>2128917</v>
      </c>
    </row>
    <row r="78" spans="21:40" ht="15" customHeight="1" x14ac:dyDescent="0.3">
      <c r="U78" s="20">
        <v>42856</v>
      </c>
      <c r="V78" s="21">
        <v>204031.32080000002</v>
      </c>
      <c r="W78" s="26">
        <v>500318</v>
      </c>
      <c r="X78" s="23">
        <f t="shared" ref="X78:X88" si="9">+W78/V78</f>
        <v>2.4521627269689272</v>
      </c>
      <c r="AA78" s="33">
        <v>2022</v>
      </c>
      <c r="AB78" s="28">
        <v>202576</v>
      </c>
      <c r="AC78" s="28">
        <v>181151</v>
      </c>
      <c r="AD78" s="28">
        <v>170812</v>
      </c>
      <c r="AE78" s="28">
        <v>149601</v>
      </c>
      <c r="AF78" s="28">
        <v>114026</v>
      </c>
      <c r="AG78" s="28">
        <v>133297</v>
      </c>
      <c r="AH78" s="37">
        <v>126482</v>
      </c>
      <c r="AI78" s="25">
        <v>108593</v>
      </c>
      <c r="AJ78" s="25">
        <v>129086</v>
      </c>
      <c r="AK78" s="25">
        <v>175427</v>
      </c>
      <c r="AL78" s="25">
        <v>179688</v>
      </c>
      <c r="AM78" s="25">
        <v>172518</v>
      </c>
      <c r="AN78" s="36">
        <f>SUM(AB78:AM78)</f>
        <v>1843257</v>
      </c>
    </row>
    <row r="79" spans="21:40" ht="15" customHeight="1" x14ac:dyDescent="0.3">
      <c r="U79" s="20">
        <v>42887</v>
      </c>
      <c r="V79" s="21">
        <v>152318.01860000001</v>
      </c>
      <c r="W79" s="27">
        <v>361309</v>
      </c>
      <c r="X79" s="23">
        <f t="shared" si="9"/>
        <v>2.372069984371501</v>
      </c>
      <c r="AA79" s="52">
        <v>2023</v>
      </c>
      <c r="AB79" s="28">
        <v>163415</v>
      </c>
      <c r="AC79" s="28"/>
      <c r="AD79" s="28"/>
      <c r="AE79" s="53"/>
      <c r="AF79" s="53"/>
      <c r="AG79" s="53"/>
      <c r="AH79" s="53"/>
      <c r="AI79" s="53"/>
      <c r="AJ79" s="53"/>
      <c r="AK79" s="53"/>
      <c r="AL79" s="53"/>
      <c r="AM79" s="25"/>
      <c r="AN79" s="54">
        <f>SUM(AB79:AM79)</f>
        <v>163415</v>
      </c>
    </row>
    <row r="80" spans="21:40" ht="15" customHeight="1" x14ac:dyDescent="0.3">
      <c r="U80" s="20">
        <v>42917</v>
      </c>
      <c r="V80" s="21">
        <v>141513.274</v>
      </c>
      <c r="W80" s="27">
        <v>319772</v>
      </c>
      <c r="X80" s="23">
        <f t="shared" si="9"/>
        <v>2.2596608145748927</v>
      </c>
    </row>
    <row r="81" spans="4:34" ht="15" customHeight="1" x14ac:dyDescent="0.3">
      <c r="U81" s="20">
        <v>42948</v>
      </c>
      <c r="V81" s="21">
        <v>128905.16660000001</v>
      </c>
      <c r="W81" s="26">
        <v>386389</v>
      </c>
      <c r="X81" s="23">
        <f t="shared" si="9"/>
        <v>2.9974671317790298</v>
      </c>
    </row>
    <row r="82" spans="4:34" ht="15" customHeight="1" x14ac:dyDescent="0.3">
      <c r="U82" s="20">
        <v>42979</v>
      </c>
      <c r="V82" s="21">
        <v>224650.94460000002</v>
      </c>
      <c r="W82" s="26">
        <v>514037</v>
      </c>
      <c r="X82" s="23">
        <f t="shared" si="9"/>
        <v>2.2881586405757761</v>
      </c>
      <c r="AA82" s="11"/>
      <c r="AF82" s="42"/>
    </row>
    <row r="83" spans="4:34" ht="15" customHeight="1" x14ac:dyDescent="0.3">
      <c r="U83" s="20">
        <v>43009</v>
      </c>
      <c r="V83" s="21">
        <v>212543.28140000001</v>
      </c>
      <c r="W83" s="26">
        <v>514502</v>
      </c>
      <c r="X83" s="23">
        <f t="shared" si="9"/>
        <v>2.4206928424696845</v>
      </c>
      <c r="AA83" s="11"/>
      <c r="AF83" s="42"/>
    </row>
    <row r="84" spans="4:34" ht="15" customHeight="1" x14ac:dyDescent="0.3">
      <c r="U84" s="20">
        <v>43040</v>
      </c>
      <c r="V84" s="21">
        <v>241337.56200000003</v>
      </c>
      <c r="W84" s="26">
        <v>628726</v>
      </c>
      <c r="X84" s="23">
        <f t="shared" si="9"/>
        <v>2.6051725839511044</v>
      </c>
      <c r="AA84" s="11"/>
      <c r="AF84" s="42"/>
      <c r="AH84" s="42"/>
    </row>
    <row r="85" spans="4:34" ht="15" customHeight="1" x14ac:dyDescent="0.3">
      <c r="U85" s="20">
        <v>43070</v>
      </c>
      <c r="V85" s="21">
        <v>153742.19020000001</v>
      </c>
      <c r="W85" s="26">
        <v>368928</v>
      </c>
      <c r="X85" s="23">
        <f t="shared" si="9"/>
        <v>2.3996535987946395</v>
      </c>
      <c r="AA85" s="11"/>
      <c r="AF85" s="42"/>
      <c r="AH85" s="42"/>
    </row>
    <row r="86" spans="4:34" ht="15" customHeight="1" x14ac:dyDescent="0.3">
      <c r="U86" s="20">
        <v>43101</v>
      </c>
      <c r="V86" s="21">
        <v>203343.12569999998</v>
      </c>
      <c r="W86" s="26">
        <v>492140</v>
      </c>
      <c r="X86" s="23">
        <f t="shared" si="9"/>
        <v>2.4202440987657154</v>
      </c>
      <c r="AA86" s="11"/>
      <c r="AF86" s="42"/>
      <c r="AH86" s="11"/>
    </row>
    <row r="87" spans="4:34" ht="15" customHeight="1" x14ac:dyDescent="0.3">
      <c r="D87" s="14"/>
      <c r="U87" s="20">
        <v>43132</v>
      </c>
      <c r="V87" s="21">
        <v>152103.34766</v>
      </c>
      <c r="W87" s="26">
        <v>366833</v>
      </c>
      <c r="X87" s="23">
        <f t="shared" si="9"/>
        <v>2.4117352158480427</v>
      </c>
      <c r="AA87" s="11"/>
      <c r="AF87" s="11"/>
    </row>
    <row r="88" spans="4:34" ht="15" customHeight="1" x14ac:dyDescent="0.3">
      <c r="U88" s="20">
        <v>43160</v>
      </c>
      <c r="V88" s="21">
        <v>205150.91409999999</v>
      </c>
      <c r="W88" s="26">
        <v>489973</v>
      </c>
      <c r="X88" s="23">
        <f t="shared" si="9"/>
        <v>2.3883539693182385</v>
      </c>
    </row>
    <row r="89" spans="4:34" ht="15" customHeight="1" x14ac:dyDescent="0.3">
      <c r="U89" s="20">
        <v>43191</v>
      </c>
      <c r="V89" s="21">
        <v>149631.96863999998</v>
      </c>
      <c r="W89" s="26">
        <v>351927</v>
      </c>
      <c r="X89" s="23">
        <f t="shared" ref="X89:X102" si="10">+W89/V89</f>
        <v>2.3519506105456802</v>
      </c>
    </row>
    <row r="90" spans="4:34" ht="15" customHeight="1" x14ac:dyDescent="0.3">
      <c r="U90" s="20">
        <v>43221</v>
      </c>
      <c r="V90" s="21">
        <v>191643.20735999997</v>
      </c>
      <c r="W90" s="26">
        <v>448615</v>
      </c>
      <c r="X90" s="23">
        <f t="shared" si="10"/>
        <v>2.3408865160416612</v>
      </c>
    </row>
    <row r="91" spans="4:34" ht="15" customHeight="1" x14ac:dyDescent="0.3">
      <c r="U91" s="20">
        <v>43252</v>
      </c>
      <c r="V91" s="21">
        <v>161988.86373999997</v>
      </c>
      <c r="W91" s="26">
        <v>374589</v>
      </c>
      <c r="X91" s="23">
        <f t="shared" si="10"/>
        <v>2.3124367401035273</v>
      </c>
    </row>
    <row r="92" spans="4:34" ht="15" customHeight="1" x14ac:dyDescent="0.3">
      <c r="U92" s="20">
        <v>43282</v>
      </c>
      <c r="V92" s="21">
        <v>127812.84449999999</v>
      </c>
      <c r="W92" s="26">
        <v>282373</v>
      </c>
      <c r="X92" s="23">
        <f t="shared" si="10"/>
        <v>2.209269350859334</v>
      </c>
    </row>
    <row r="93" spans="4:34" ht="15" customHeight="1" x14ac:dyDescent="0.3">
      <c r="U93" s="20">
        <v>43313</v>
      </c>
      <c r="V93" s="21">
        <v>154089.71028</v>
      </c>
      <c r="W93" s="26">
        <v>335632</v>
      </c>
      <c r="X93" s="23">
        <f t="shared" si="10"/>
        <v>2.1781597187126596</v>
      </c>
    </row>
    <row r="94" spans="4:34" ht="15" customHeight="1" x14ac:dyDescent="0.3">
      <c r="U94" s="20">
        <v>43344</v>
      </c>
      <c r="V94" s="21">
        <v>156951.30703999999</v>
      </c>
      <c r="W94" s="26">
        <v>342801</v>
      </c>
      <c r="X94" s="23">
        <f t="shared" si="10"/>
        <v>2.1841232574930713</v>
      </c>
    </row>
    <row r="95" spans="4:34" ht="15" customHeight="1" x14ac:dyDescent="0.3">
      <c r="U95" s="20">
        <v>43374</v>
      </c>
      <c r="V95" s="21">
        <v>128972.47461999999</v>
      </c>
      <c r="W95" s="26">
        <v>285839</v>
      </c>
      <c r="X95" s="23">
        <f t="shared" si="10"/>
        <v>2.216279100189293</v>
      </c>
    </row>
    <row r="96" spans="4:34" ht="15" customHeight="1" x14ac:dyDescent="0.3">
      <c r="U96" s="20">
        <v>43405</v>
      </c>
      <c r="V96" s="21">
        <v>105526.34091999999</v>
      </c>
      <c r="W96" s="26">
        <v>222257</v>
      </c>
      <c r="X96" s="23">
        <f t="shared" si="10"/>
        <v>2.1061755582759574</v>
      </c>
    </row>
    <row r="97" spans="21:36" ht="15" customHeight="1" x14ac:dyDescent="0.3">
      <c r="U97" s="20">
        <v>43435</v>
      </c>
      <c r="V97" s="21">
        <v>97975.517419999989</v>
      </c>
      <c r="W97" s="26">
        <v>221788</v>
      </c>
      <c r="X97" s="23">
        <f t="shared" si="10"/>
        <v>2.2637083818526063</v>
      </c>
    </row>
    <row r="98" spans="21:36" ht="17.25" x14ac:dyDescent="0.3">
      <c r="U98" s="20">
        <v>43466</v>
      </c>
      <c r="V98" s="21">
        <v>142720.48493999999</v>
      </c>
      <c r="W98" s="26">
        <v>310020</v>
      </c>
      <c r="X98" s="23">
        <f t="shared" si="10"/>
        <v>2.1722179554696237</v>
      </c>
    </row>
    <row r="99" spans="21:36" ht="15" customHeight="1" x14ac:dyDescent="0.3">
      <c r="U99" s="20">
        <v>43497</v>
      </c>
      <c r="V99" s="21">
        <v>139197.50217999998</v>
      </c>
      <c r="W99" s="25">
        <v>312337</v>
      </c>
      <c r="X99" s="23">
        <f t="shared" si="10"/>
        <v>2.2438405510761879</v>
      </c>
    </row>
    <row r="100" spans="21:36" ht="15" customHeight="1" x14ac:dyDescent="0.3">
      <c r="U100" s="20">
        <v>43525</v>
      </c>
      <c r="V100" s="21">
        <v>195227.91947999998</v>
      </c>
      <c r="W100" s="28">
        <v>428227</v>
      </c>
      <c r="X100" s="23">
        <f t="shared" si="10"/>
        <v>2.1934721280675711</v>
      </c>
    </row>
    <row r="101" spans="21:36" ht="15" customHeight="1" x14ac:dyDescent="0.3">
      <c r="U101" s="20">
        <v>43556</v>
      </c>
      <c r="V101" s="21">
        <v>175026.98641999997</v>
      </c>
      <c r="W101" s="26">
        <v>373498</v>
      </c>
      <c r="X101" s="23">
        <f t="shared" si="10"/>
        <v>2.1339452140468387</v>
      </c>
      <c r="AC101" s="12"/>
      <c r="AD101" s="12"/>
      <c r="AE101" s="12"/>
      <c r="AF101" s="12"/>
      <c r="AG101" s="12"/>
      <c r="AH101" s="12"/>
      <c r="AI101" s="12"/>
    </row>
    <row r="102" spans="21:36" ht="15" customHeight="1" x14ac:dyDescent="0.3">
      <c r="U102" s="20">
        <v>43586</v>
      </c>
      <c r="V102" s="21">
        <v>149144.74761999998</v>
      </c>
      <c r="W102" s="26">
        <v>327367</v>
      </c>
      <c r="X102" s="23">
        <f t="shared" si="10"/>
        <v>2.1949616411171613</v>
      </c>
      <c r="AB102" s="12"/>
    </row>
    <row r="103" spans="21:36" ht="15" customHeight="1" x14ac:dyDescent="0.3">
      <c r="U103" s="20">
        <v>43617</v>
      </c>
      <c r="V103" s="21">
        <v>141033.95064</v>
      </c>
      <c r="W103" s="26">
        <v>293208</v>
      </c>
      <c r="X103" s="23">
        <f t="shared" ref="X103" si="11">+W103/V103</f>
        <v>2.0789887730539149</v>
      </c>
      <c r="AB103" s="12"/>
      <c r="AC103" s="15"/>
      <c r="AD103" s="15"/>
      <c r="AE103" s="15"/>
      <c r="AF103" s="15"/>
      <c r="AG103" s="15"/>
      <c r="AH103" s="15"/>
      <c r="AI103" s="15"/>
      <c r="AJ103" s="11"/>
    </row>
    <row r="104" spans="21:36" ht="15" customHeight="1" x14ac:dyDescent="0.3">
      <c r="U104" s="20">
        <v>43647</v>
      </c>
      <c r="V104" s="21">
        <v>123295.57811999999</v>
      </c>
      <c r="W104" s="26">
        <v>267940</v>
      </c>
      <c r="X104" s="23">
        <f t="shared" ref="X104:X109" si="12">+W104/V104</f>
        <v>2.1731517389798181</v>
      </c>
      <c r="AB104" s="12"/>
    </row>
    <row r="105" spans="21:36" ht="15" customHeight="1" x14ac:dyDescent="0.3">
      <c r="U105" s="20">
        <v>43678</v>
      </c>
      <c r="V105" s="21">
        <v>125548.69975999999</v>
      </c>
      <c r="W105" s="26">
        <v>259994</v>
      </c>
      <c r="X105" s="23">
        <f t="shared" si="12"/>
        <v>2.0708617492415837</v>
      </c>
      <c r="AA105" s="11"/>
      <c r="AB105" s="12"/>
    </row>
    <row r="106" spans="21:36" ht="15" customHeight="1" x14ac:dyDescent="0.3">
      <c r="U106" s="20">
        <v>43709</v>
      </c>
      <c r="V106" s="21">
        <v>111791.87095999999</v>
      </c>
      <c r="W106" s="26">
        <v>252614</v>
      </c>
      <c r="X106" s="23">
        <f t="shared" si="12"/>
        <v>2.2596812973135343</v>
      </c>
      <c r="AA106" s="11"/>
      <c r="AB106" s="12"/>
    </row>
    <row r="107" spans="21:36" ht="15" customHeight="1" x14ac:dyDescent="0.3">
      <c r="U107" s="20">
        <v>43739</v>
      </c>
      <c r="V107" s="21">
        <v>123169.91477999999</v>
      </c>
      <c r="W107" s="26">
        <v>254689</v>
      </c>
      <c r="X107" s="23">
        <f t="shared" si="12"/>
        <v>2.0677857937542043</v>
      </c>
      <c r="AA107" s="11"/>
      <c r="AB107" s="12"/>
    </row>
    <row r="108" spans="21:36" ht="15" customHeight="1" x14ac:dyDescent="0.3">
      <c r="U108" s="20">
        <v>43770</v>
      </c>
      <c r="V108" s="21">
        <v>112585.53416</v>
      </c>
      <c r="W108" s="26">
        <v>243321</v>
      </c>
      <c r="X108" s="23">
        <f t="shared" si="12"/>
        <v>2.1612101573742715</v>
      </c>
      <c r="Z108" s="11"/>
      <c r="AA108" s="11"/>
      <c r="AB108" s="12"/>
    </row>
    <row r="109" spans="21:36" ht="15" customHeight="1" x14ac:dyDescent="0.3">
      <c r="U109" s="20">
        <v>43800</v>
      </c>
      <c r="V109" s="21">
        <v>85916.246019999991</v>
      </c>
      <c r="W109" s="26">
        <v>196545</v>
      </c>
      <c r="X109" s="23">
        <f t="shared" si="12"/>
        <v>2.2876348665681614</v>
      </c>
      <c r="Z109" s="11"/>
      <c r="AA109" s="11"/>
      <c r="AB109" s="12"/>
    </row>
    <row r="110" spans="21:36" ht="15" customHeight="1" x14ac:dyDescent="0.3">
      <c r="U110" s="20">
        <v>43831</v>
      </c>
      <c r="V110" s="21">
        <v>137678.519</v>
      </c>
      <c r="W110" s="26">
        <v>304228</v>
      </c>
      <c r="X110" s="23">
        <f t="shared" ref="X110" si="13">+W110/V110</f>
        <v>2.2096983771302767</v>
      </c>
      <c r="Z110" s="11"/>
      <c r="AA110" s="11"/>
      <c r="AB110" s="12"/>
    </row>
    <row r="111" spans="21:36" ht="15" customHeight="1" x14ac:dyDescent="0.3">
      <c r="U111" s="20">
        <v>43862</v>
      </c>
      <c r="V111" s="21">
        <v>120799.94827999998</v>
      </c>
      <c r="W111" s="26">
        <v>252856</v>
      </c>
      <c r="X111" s="23">
        <f t="shared" ref="X111:X117" si="14">+W111/V111</f>
        <v>2.0931797041329001</v>
      </c>
      <c r="Z111" s="11"/>
      <c r="AA111" s="11"/>
      <c r="AB111" s="12"/>
    </row>
    <row r="112" spans="21:36" ht="15" customHeight="1" x14ac:dyDescent="0.3">
      <c r="U112" s="20">
        <v>43891</v>
      </c>
      <c r="V112" s="21">
        <v>122063.19553999999</v>
      </c>
      <c r="W112" s="26">
        <v>286757</v>
      </c>
      <c r="X112" s="23">
        <f t="shared" si="14"/>
        <v>2.3492503103118421</v>
      </c>
      <c r="Z112" s="11"/>
    </row>
    <row r="113" spans="12:28" ht="15" customHeight="1" x14ac:dyDescent="0.3">
      <c r="U113" s="20">
        <v>43922</v>
      </c>
      <c r="V113" s="21">
        <v>102607.42404</v>
      </c>
      <c r="W113" s="26">
        <v>217916</v>
      </c>
      <c r="X113" s="23">
        <f t="shared" si="14"/>
        <v>2.1237839468131336</v>
      </c>
      <c r="Z113" s="11"/>
    </row>
    <row r="114" spans="12:28" ht="15" customHeight="1" x14ac:dyDescent="0.3">
      <c r="U114" s="20">
        <v>43952</v>
      </c>
      <c r="V114" s="21">
        <v>137625.60811999999</v>
      </c>
      <c r="W114" s="26">
        <v>280653</v>
      </c>
      <c r="X114" s="23">
        <f t="shared" si="14"/>
        <v>2.0392498448056995</v>
      </c>
      <c r="Z114" s="11"/>
      <c r="AA114" s="11"/>
      <c r="AB114" s="16"/>
    </row>
    <row r="115" spans="12:28" ht="15" customHeight="1" x14ac:dyDescent="0.3">
      <c r="U115" s="20">
        <v>43983</v>
      </c>
      <c r="V115" s="21">
        <v>147623.55981999999</v>
      </c>
      <c r="W115" s="26">
        <v>274253</v>
      </c>
      <c r="X115" s="23">
        <f t="shared" si="14"/>
        <v>1.8577861171645063</v>
      </c>
      <c r="Z115" s="11"/>
      <c r="AA115" s="11"/>
      <c r="AB115" s="16"/>
    </row>
    <row r="116" spans="12:28" ht="15" customHeight="1" x14ac:dyDescent="0.3">
      <c r="U116" s="20">
        <v>44013</v>
      </c>
      <c r="V116" s="21">
        <v>87840.879279999994</v>
      </c>
      <c r="W116" s="26">
        <v>201212</v>
      </c>
      <c r="X116" s="23">
        <f t="shared" si="14"/>
        <v>2.2906419158057409</v>
      </c>
      <c r="Z116" s="11"/>
      <c r="AA116" s="11"/>
      <c r="AB116" s="16"/>
    </row>
    <row r="117" spans="12:28" ht="15" customHeight="1" x14ac:dyDescent="0.3">
      <c r="U117" s="20">
        <v>44044</v>
      </c>
      <c r="V117" s="21">
        <v>102812.45369999998</v>
      </c>
      <c r="W117" s="26">
        <v>188891</v>
      </c>
      <c r="X117" s="23">
        <f t="shared" si="14"/>
        <v>1.8372385173412122</v>
      </c>
      <c r="Z117" s="11"/>
      <c r="AA117" s="11"/>
      <c r="AB117" s="16"/>
    </row>
    <row r="118" spans="12:28" ht="15" customHeight="1" x14ac:dyDescent="0.3">
      <c r="U118" s="20">
        <v>44075</v>
      </c>
      <c r="V118" s="21">
        <v>245080.99153999999</v>
      </c>
      <c r="W118" s="26">
        <v>622456</v>
      </c>
      <c r="X118" s="23">
        <f t="shared" ref="X118" si="15">+W118/V118</f>
        <v>2.5397971343624506</v>
      </c>
      <c r="Z118" s="11"/>
      <c r="AA118" s="11"/>
      <c r="AB118" s="16"/>
    </row>
    <row r="119" spans="12:28" ht="15" customHeight="1" x14ac:dyDescent="0.3">
      <c r="U119" s="20">
        <v>44105</v>
      </c>
      <c r="V119" s="21">
        <v>83934.29264</v>
      </c>
      <c r="W119" s="26">
        <v>189673</v>
      </c>
      <c r="X119" s="23">
        <f t="shared" ref="X119:X125" si="16">+W119/V119</f>
        <v>2.2597795732135451</v>
      </c>
      <c r="AA119" s="11"/>
      <c r="AB119" s="16"/>
    </row>
    <row r="120" spans="12:28" ht="15" customHeight="1" x14ac:dyDescent="0.3">
      <c r="U120" s="20">
        <v>44136</v>
      </c>
      <c r="V120" s="21">
        <v>98032.837539999993</v>
      </c>
      <c r="W120" s="26">
        <v>208525</v>
      </c>
      <c r="X120" s="23">
        <f t="shared" si="16"/>
        <v>2.1270933825098788</v>
      </c>
      <c r="AA120" s="11"/>
      <c r="AB120" s="16"/>
    </row>
    <row r="121" spans="12:28" ht="15" customHeight="1" x14ac:dyDescent="0.3">
      <c r="U121" s="20">
        <v>44166</v>
      </c>
      <c r="V121" s="21">
        <v>125850.73269999999</v>
      </c>
      <c r="W121" s="26">
        <v>258600</v>
      </c>
      <c r="X121" s="23">
        <f t="shared" si="16"/>
        <v>2.0548152120531915</v>
      </c>
      <c r="AA121" s="11"/>
      <c r="AB121" s="16"/>
    </row>
    <row r="122" spans="12:28" ht="15" customHeight="1" x14ac:dyDescent="0.3">
      <c r="U122" s="20">
        <v>44197</v>
      </c>
      <c r="V122" s="21">
        <v>113277.78483999999</v>
      </c>
      <c r="W122" s="26">
        <v>221173</v>
      </c>
      <c r="X122" s="23">
        <f t="shared" si="16"/>
        <v>1.9524834486514488</v>
      </c>
    </row>
    <row r="123" spans="12:28" ht="15" customHeight="1" x14ac:dyDescent="0.3">
      <c r="U123" s="20">
        <v>44228</v>
      </c>
      <c r="V123" s="21">
        <v>132793.08107999997</v>
      </c>
      <c r="W123" s="26">
        <v>228052</v>
      </c>
      <c r="X123" s="23">
        <f t="shared" si="16"/>
        <v>1.7173485105192503</v>
      </c>
    </row>
    <row r="124" spans="12:28" ht="15" customHeight="1" x14ac:dyDescent="0.3">
      <c r="L124" s="17"/>
      <c r="U124" s="20">
        <v>44256</v>
      </c>
      <c r="V124" s="21">
        <v>132411.68182</v>
      </c>
      <c r="W124" s="26">
        <v>233525</v>
      </c>
      <c r="X124" s="23">
        <f t="shared" si="16"/>
        <v>1.7636283807455382</v>
      </c>
    </row>
    <row r="125" spans="12:28" ht="15" customHeight="1" x14ac:dyDescent="0.3">
      <c r="U125" s="20">
        <v>44287</v>
      </c>
      <c r="V125" s="21">
        <v>111761.00627999999</v>
      </c>
      <c r="W125" s="26">
        <v>195725</v>
      </c>
      <c r="X125" s="23">
        <f t="shared" si="16"/>
        <v>1.7512816546196905</v>
      </c>
    </row>
    <row r="126" spans="12:28" ht="15" customHeight="1" x14ac:dyDescent="0.3">
      <c r="U126" s="20">
        <v>44317</v>
      </c>
      <c r="V126" s="21">
        <v>90852.390199999994</v>
      </c>
      <c r="W126" s="26">
        <v>157742</v>
      </c>
      <c r="X126" s="23">
        <f t="shared" ref="X126:X127" si="17">+W126/V126</f>
        <v>1.736244909492761</v>
      </c>
    </row>
    <row r="127" spans="12:28" ht="15" customHeight="1" x14ac:dyDescent="0.3">
      <c r="U127" s="20">
        <v>44348</v>
      </c>
      <c r="V127" s="21">
        <v>81152.062199999986</v>
      </c>
      <c r="W127" s="26">
        <v>141427</v>
      </c>
      <c r="X127" s="23">
        <f t="shared" si="17"/>
        <v>1.7427406792380937</v>
      </c>
    </row>
    <row r="128" spans="12:28" ht="15" customHeight="1" x14ac:dyDescent="0.3">
      <c r="U128" s="20">
        <v>44378</v>
      </c>
      <c r="V128" s="21">
        <v>82371.217059999995</v>
      </c>
      <c r="W128" s="26">
        <v>146601</v>
      </c>
      <c r="X128" s="23">
        <f t="shared" ref="X128" si="18">+W128/V128</f>
        <v>1.7797600330855183</v>
      </c>
    </row>
    <row r="129" spans="21:24" ht="15" customHeight="1" x14ac:dyDescent="0.3">
      <c r="U129" s="20">
        <v>44409</v>
      </c>
      <c r="V129" s="21">
        <v>96480.785059999995</v>
      </c>
      <c r="W129" s="26">
        <v>173163</v>
      </c>
      <c r="X129" s="23">
        <f t="shared" ref="X129:X130" si="19">+W129/V129</f>
        <v>1.7947926096612135</v>
      </c>
    </row>
    <row r="130" spans="21:24" ht="15" customHeight="1" x14ac:dyDescent="0.3">
      <c r="U130" s="20">
        <v>44440</v>
      </c>
      <c r="V130" s="21">
        <v>79097.356359999991</v>
      </c>
      <c r="W130" s="26">
        <v>142046</v>
      </c>
      <c r="X130" s="23">
        <f t="shared" si="19"/>
        <v>1.7958375164082414</v>
      </c>
    </row>
    <row r="131" spans="21:24" ht="15" customHeight="1" x14ac:dyDescent="0.3">
      <c r="U131" s="20">
        <v>44470</v>
      </c>
      <c r="V131" s="21">
        <v>79600.009719999987</v>
      </c>
      <c r="W131" s="26">
        <v>157979</v>
      </c>
      <c r="X131" s="23">
        <f t="shared" ref="X131" si="20">+W131/V131</f>
        <v>1.9846605616721025</v>
      </c>
    </row>
    <row r="132" spans="21:24" ht="15" customHeight="1" x14ac:dyDescent="0.3">
      <c r="U132" s="20">
        <v>44501</v>
      </c>
      <c r="V132" s="21">
        <v>91529.208539999992</v>
      </c>
      <c r="W132" s="26">
        <v>169273</v>
      </c>
      <c r="X132" s="23">
        <f t="shared" ref="X132" si="21">+W132/V132</f>
        <v>1.8493877823276983</v>
      </c>
    </row>
    <row r="133" spans="21:24" ht="15" customHeight="1" x14ac:dyDescent="0.3">
      <c r="U133" s="20">
        <v>44531</v>
      </c>
      <c r="V133" s="21">
        <v>96577.788339999985</v>
      </c>
      <c r="W133" s="26">
        <v>162211</v>
      </c>
      <c r="X133" s="23">
        <f t="shared" ref="X133:X146" si="22">+W133/V133</f>
        <v>1.6795890938083997</v>
      </c>
    </row>
    <row r="134" spans="21:24" ht="15" customHeight="1" x14ac:dyDescent="0.3">
      <c r="U134" s="20">
        <v>44562</v>
      </c>
      <c r="V134" s="21">
        <v>112254.84116</v>
      </c>
      <c r="W134" s="26">
        <v>202576</v>
      </c>
      <c r="X134" s="23">
        <f t="shared" si="22"/>
        <v>1.8046081390045594</v>
      </c>
    </row>
    <row r="135" spans="21:24" ht="15" customHeight="1" x14ac:dyDescent="0.3">
      <c r="U135" s="20">
        <v>44593</v>
      </c>
      <c r="V135" s="21">
        <v>105640.98116</v>
      </c>
      <c r="W135" s="26">
        <v>181151</v>
      </c>
      <c r="X135" s="23">
        <f t="shared" si="22"/>
        <v>1.7147796055172497</v>
      </c>
    </row>
    <row r="136" spans="21:24" ht="15" customHeight="1" x14ac:dyDescent="0.3">
      <c r="U136" s="20">
        <v>44621</v>
      </c>
      <c r="V136" s="21">
        <v>95726.805019999985</v>
      </c>
      <c r="W136" s="26">
        <v>170812</v>
      </c>
      <c r="X136" s="23">
        <f t="shared" si="22"/>
        <v>1.7843695918224016</v>
      </c>
    </row>
    <row r="137" spans="21:24" ht="15" customHeight="1" x14ac:dyDescent="0.3">
      <c r="U137" s="20">
        <v>44652</v>
      </c>
      <c r="V137" s="21">
        <v>74300.103239999997</v>
      </c>
      <c r="W137" s="26">
        <v>149601</v>
      </c>
      <c r="X137" s="23">
        <f t="shared" si="22"/>
        <v>2.0134696114319963</v>
      </c>
    </row>
    <row r="138" spans="21:24" ht="15" customHeight="1" x14ac:dyDescent="0.3">
      <c r="U138" s="20">
        <v>44682</v>
      </c>
      <c r="V138" s="21">
        <v>58543.684099999991</v>
      </c>
      <c r="W138" s="26">
        <v>114026</v>
      </c>
      <c r="X138" s="23">
        <f t="shared" si="22"/>
        <v>1.9477079680402283</v>
      </c>
    </row>
    <row r="139" spans="21:24" ht="15" customHeight="1" x14ac:dyDescent="0.3">
      <c r="U139" s="20">
        <v>44713</v>
      </c>
      <c r="V139" s="21">
        <v>68607.774399999995</v>
      </c>
      <c r="W139" s="26">
        <v>133297</v>
      </c>
      <c r="X139" s="23">
        <f t="shared" si="22"/>
        <v>1.9428847702134471</v>
      </c>
    </row>
    <row r="140" spans="21:24" ht="15" customHeight="1" x14ac:dyDescent="0.3">
      <c r="U140" s="20">
        <v>44743</v>
      </c>
      <c r="V140" s="21">
        <v>92252.323899999988</v>
      </c>
      <c r="W140" s="26">
        <v>126482</v>
      </c>
      <c r="X140" s="23">
        <f t="shared" si="22"/>
        <v>1.3710440523656013</v>
      </c>
    </row>
    <row r="141" spans="21:24" ht="15" customHeight="1" x14ac:dyDescent="0.3">
      <c r="U141" s="20">
        <v>44774</v>
      </c>
      <c r="V141" s="21">
        <v>58607.618079999993</v>
      </c>
      <c r="W141" s="26">
        <v>108593</v>
      </c>
      <c r="X141" s="23">
        <f t="shared" si="22"/>
        <v>1.8528819897060047</v>
      </c>
    </row>
    <row r="142" spans="21:24" ht="15" customHeight="1" x14ac:dyDescent="0.3">
      <c r="U142" s="20">
        <v>44805</v>
      </c>
      <c r="V142" s="21">
        <v>70545.635379999992</v>
      </c>
      <c r="W142" s="26">
        <v>129086</v>
      </c>
      <c r="X142" s="23">
        <f t="shared" si="22"/>
        <v>1.8298226290636892</v>
      </c>
    </row>
    <row r="143" spans="21:24" ht="15" customHeight="1" x14ac:dyDescent="0.3">
      <c r="U143" s="20">
        <v>44835</v>
      </c>
      <c r="V143" s="21">
        <v>79192.155019999991</v>
      </c>
      <c r="W143" s="26">
        <v>175427</v>
      </c>
      <c r="X143" s="23">
        <f t="shared" si="22"/>
        <v>2.2152067961238822</v>
      </c>
    </row>
    <row r="144" spans="21:24" ht="15" customHeight="1" x14ac:dyDescent="0.3">
      <c r="U144" s="20">
        <v>44866</v>
      </c>
      <c r="V144" s="21">
        <v>90003.611499999999</v>
      </c>
      <c r="W144" s="26">
        <v>179688</v>
      </c>
      <c r="X144" s="23">
        <f t="shared" si="22"/>
        <v>1.9964532201021734</v>
      </c>
    </row>
    <row r="145" spans="21:43" ht="15" customHeight="1" x14ac:dyDescent="0.3">
      <c r="U145" s="20">
        <v>44896</v>
      </c>
      <c r="V145" s="21">
        <v>73645.331099999996</v>
      </c>
      <c r="W145" s="26">
        <v>172518</v>
      </c>
      <c r="X145" s="23">
        <f t="shared" si="22"/>
        <v>2.3425517602160664</v>
      </c>
    </row>
    <row r="146" spans="21:43" ht="15" customHeight="1" x14ac:dyDescent="0.3">
      <c r="U146" s="20">
        <v>44927</v>
      </c>
      <c r="V146" s="21">
        <v>83541.870279999988</v>
      </c>
      <c r="W146" s="26">
        <v>163415</v>
      </c>
      <c r="X146" s="23">
        <f t="shared" si="22"/>
        <v>1.956085008059985</v>
      </c>
    </row>
    <row r="147" spans="21:43" ht="15" customHeight="1" x14ac:dyDescent="0.3">
      <c r="U147" s="43"/>
      <c r="V147" s="44"/>
      <c r="W147" s="45"/>
      <c r="X147" s="46"/>
      <c r="AP147" s="1"/>
      <c r="AQ147" s="1"/>
    </row>
    <row r="148" spans="21:43" ht="15" customHeight="1" x14ac:dyDescent="0.3">
      <c r="AO148" s="1"/>
    </row>
    <row r="149" spans="21:43" ht="15" customHeight="1" x14ac:dyDescent="0.3">
      <c r="U149" s="57" t="s">
        <v>28</v>
      </c>
      <c r="V149" s="57"/>
      <c r="W149" s="57"/>
      <c r="X149" s="57"/>
      <c r="Y149" s="57"/>
    </row>
    <row r="150" spans="21:43" ht="15" customHeight="1" x14ac:dyDescent="0.3">
      <c r="U150" s="57" t="s">
        <v>30</v>
      </c>
      <c r="V150" s="57" t="s">
        <v>24</v>
      </c>
      <c r="W150" s="57" t="s">
        <v>9</v>
      </c>
      <c r="X150" s="18" t="s">
        <v>8</v>
      </c>
      <c r="Y150" s="18" t="s">
        <v>25</v>
      </c>
    </row>
    <row r="151" spans="21:43" ht="15" customHeight="1" x14ac:dyDescent="0.3">
      <c r="U151" s="57"/>
      <c r="V151" s="57"/>
      <c r="W151" s="57"/>
      <c r="X151" s="57" t="s">
        <v>26</v>
      </c>
      <c r="Y151" s="57"/>
    </row>
    <row r="152" spans="21:43" ht="15" customHeight="1" x14ac:dyDescent="0.3">
      <c r="U152" s="29">
        <v>2019</v>
      </c>
      <c r="V152" s="21">
        <f>+AB40</f>
        <v>142720.48493999999</v>
      </c>
      <c r="W152" s="27">
        <f>+AB75</f>
        <v>310020</v>
      </c>
      <c r="X152" s="30"/>
      <c r="Y152" s="31"/>
    </row>
    <row r="153" spans="21:43" ht="15" customHeight="1" x14ac:dyDescent="0.3">
      <c r="U153" s="29">
        <v>2020</v>
      </c>
      <c r="V153" s="21">
        <f>+AB41</f>
        <v>137678.519</v>
      </c>
      <c r="W153" s="27">
        <f t="shared" ref="W153:W156" si="23">+AB76</f>
        <v>304228</v>
      </c>
      <c r="X153" s="30">
        <f t="shared" ref="X153:Y156" si="24">(V153-V152)/V152</f>
        <v>-3.5327556111651726E-2</v>
      </c>
      <c r="Y153" s="31">
        <f t="shared" si="24"/>
        <v>-1.8682665634475196E-2</v>
      </c>
    </row>
    <row r="154" spans="21:43" ht="15" customHeight="1" x14ac:dyDescent="0.3">
      <c r="U154" s="29">
        <v>2021</v>
      </c>
      <c r="V154" s="21">
        <f>+AB42</f>
        <v>113277.78483999999</v>
      </c>
      <c r="W154" s="27">
        <f t="shared" si="23"/>
        <v>221173</v>
      </c>
      <c r="X154" s="30">
        <f t="shared" si="24"/>
        <v>-0.1772297838270617</v>
      </c>
      <c r="Y154" s="31">
        <f t="shared" si="24"/>
        <v>-0.27300248497837148</v>
      </c>
    </row>
    <row r="155" spans="21:43" ht="15" customHeight="1" x14ac:dyDescent="0.3">
      <c r="U155" s="29">
        <v>2022</v>
      </c>
      <c r="V155" s="21">
        <f>+AB43</f>
        <v>112254.84116</v>
      </c>
      <c r="W155" s="27">
        <f t="shared" si="23"/>
        <v>202576</v>
      </c>
      <c r="X155" s="30">
        <f t="shared" si="24"/>
        <v>-9.0303997508854959E-3</v>
      </c>
      <c r="Y155" s="31">
        <f t="shared" si="24"/>
        <v>-8.4083500246413437E-2</v>
      </c>
    </row>
    <row r="156" spans="21:43" ht="15" customHeight="1" x14ac:dyDescent="0.3">
      <c r="U156" s="29">
        <v>2023</v>
      </c>
      <c r="V156" s="21">
        <f>+AB44</f>
        <v>83541.870279999988</v>
      </c>
      <c r="W156" s="27">
        <f t="shared" si="23"/>
        <v>163415</v>
      </c>
      <c r="X156" s="30">
        <f t="shared" si="24"/>
        <v>-0.25578380926195066</v>
      </c>
      <c r="Y156" s="31">
        <f>(W156-W155)/W155</f>
        <v>-0.19331510149277309</v>
      </c>
    </row>
  </sheetData>
  <mergeCells count="10">
    <mergeCell ref="AA12:AO12"/>
    <mergeCell ref="U12:X12"/>
    <mergeCell ref="AA46:AN46"/>
    <mergeCell ref="AA47:AN47"/>
    <mergeCell ref="A1:D4"/>
    <mergeCell ref="U150:U151"/>
    <mergeCell ref="V150:V151"/>
    <mergeCell ref="W150:W151"/>
    <mergeCell ref="X151:Y151"/>
    <mergeCell ref="U149:Y149"/>
  </mergeCells>
  <pageMargins left="0.24996875390576173" right="0.24996875390576173" top="0.24996875390576173" bottom="0.24996875390576173" header="0.5" footer="0.5"/>
  <pageSetup paperSize="9" orientation="portrait" r:id="rId1"/>
  <ignoredErrors>
    <ignoredError sqref="AN49:AN76 AN14:AN44 AN77:AN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CNA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Daniel Pesantes</cp:lastModifiedBy>
  <cp:lastPrinted>2009-03-13T21:57:55Z</cp:lastPrinted>
  <dcterms:created xsi:type="dcterms:W3CDTF">2003-06-27T16:29:27Z</dcterms:created>
  <dcterms:modified xsi:type="dcterms:W3CDTF">2023-09-05T21:19:42Z</dcterms:modified>
</cp:coreProperties>
</file>